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4785" windowWidth="15420" windowHeight="4830" tabRatio="813" firstSheet="1" activeTab="4"/>
  </bookViews>
  <sheets>
    <sheet name="T5-1a. Accounting" sheetId="1" r:id="rId1"/>
    <sheet name="T5-1b. Accounting index" sheetId="5" r:id="rId2"/>
    <sheet name="T5-1c. Accounting table" sheetId="10" r:id="rId3"/>
    <sheet name="T5-2. Country summary index" sheetId="8" r:id="rId4"/>
    <sheet name="T5-3. Country summary %" sheetId="9" r:id="rId5"/>
    <sheet name="Sheet1" sheetId="11" r:id="rId6"/>
  </sheets>
  <calcPr calcId="125725" calcMode="manual"/>
</workbook>
</file>

<file path=xl/calcChain.xml><?xml version="1.0" encoding="utf-8"?>
<calcChain xmlns="http://schemas.openxmlformats.org/spreadsheetml/2006/main">
  <c r="K32" i="10"/>
  <c r="J32"/>
  <c r="I32"/>
  <c r="H32"/>
  <c r="G32"/>
  <c r="F32"/>
  <c r="E32"/>
  <c r="D32"/>
  <c r="C32"/>
  <c r="B32"/>
  <c r="L32" s="1"/>
  <c r="L32" i="9"/>
  <c r="L31"/>
  <c r="L30"/>
  <c r="L29"/>
  <c r="L28"/>
  <c r="L27"/>
  <c r="L26"/>
  <c r="L23"/>
  <c r="L22"/>
  <c r="L21"/>
  <c r="L20"/>
  <c r="L19"/>
  <c r="L18"/>
  <c r="L15"/>
  <c r="L13"/>
  <c r="L12"/>
  <c r="L11"/>
  <c r="L10"/>
  <c r="L9"/>
  <c r="L8"/>
  <c r="L7"/>
  <c r="L6"/>
  <c r="E19" i="8"/>
  <c r="L18"/>
  <c r="K18" i="9" s="1"/>
  <c r="I18" i="8"/>
  <c r="H18" i="9" s="1"/>
  <c r="F18" i="8"/>
  <c r="E18" i="9" s="1"/>
  <c r="K17" i="10"/>
  <c r="J17"/>
  <c r="I17"/>
  <c r="H17"/>
  <c r="G17"/>
  <c r="F17"/>
  <c r="E17"/>
  <c r="D17"/>
  <c r="C17"/>
  <c r="B17"/>
  <c r="L17" s="1"/>
  <c r="K10"/>
  <c r="J10"/>
  <c r="I10"/>
  <c r="H10"/>
  <c r="G10"/>
  <c r="F10"/>
  <c r="E10"/>
  <c r="D10"/>
  <c r="C10"/>
  <c r="B10"/>
  <c r="L10" s="1"/>
  <c r="C38" i="5"/>
  <c r="L79"/>
  <c r="K79"/>
  <c r="J79"/>
  <c r="I79"/>
  <c r="H79"/>
  <c r="G79"/>
  <c r="F79"/>
  <c r="E79"/>
  <c r="D79"/>
  <c r="C79"/>
  <c r="L38"/>
  <c r="K38"/>
  <c r="J38"/>
  <c r="I38"/>
  <c r="H38"/>
  <c r="G38"/>
  <c r="F38"/>
  <c r="E38"/>
  <c r="D38"/>
  <c r="L145"/>
  <c r="K145"/>
  <c r="J145"/>
  <c r="I145"/>
  <c r="I10" i="8" s="1"/>
  <c r="H10" i="9" s="1"/>
  <c r="H145" i="5"/>
  <c r="G145"/>
  <c r="F145"/>
  <c r="E145"/>
  <c r="D145"/>
  <c r="C145"/>
  <c r="K61" i="10"/>
  <c r="J61"/>
  <c r="I61"/>
  <c r="H61"/>
  <c r="G61"/>
  <c r="F61"/>
  <c r="E61"/>
  <c r="D61"/>
  <c r="C61"/>
  <c r="B61"/>
  <c r="L61" s="1"/>
  <c r="K60"/>
  <c r="J60"/>
  <c r="I60"/>
  <c r="H60"/>
  <c r="G60"/>
  <c r="F60"/>
  <c r="E60"/>
  <c r="D60"/>
  <c r="C60"/>
  <c r="B60"/>
  <c r="L60" s="1"/>
  <c r="K59"/>
  <c r="J59"/>
  <c r="I59"/>
  <c r="H59"/>
  <c r="G59"/>
  <c r="F59"/>
  <c r="E59"/>
  <c r="D59"/>
  <c r="C59"/>
  <c r="B59"/>
  <c r="K58"/>
  <c r="J58"/>
  <c r="I58"/>
  <c r="H58"/>
  <c r="G58"/>
  <c r="F58"/>
  <c r="E58"/>
  <c r="D58"/>
  <c r="C58"/>
  <c r="B58"/>
  <c r="L58" s="1"/>
  <c r="K56"/>
  <c r="J56"/>
  <c r="I56"/>
  <c r="H56"/>
  <c r="G56"/>
  <c r="F56"/>
  <c r="E56"/>
  <c r="D56"/>
  <c r="C56"/>
  <c r="B56"/>
  <c r="L56" s="1"/>
  <c r="K55"/>
  <c r="J55"/>
  <c r="I55"/>
  <c r="H55"/>
  <c r="G55"/>
  <c r="F55"/>
  <c r="E55"/>
  <c r="D55"/>
  <c r="C55"/>
  <c r="B55"/>
  <c r="K54"/>
  <c r="J54"/>
  <c r="I54"/>
  <c r="H54"/>
  <c r="G54"/>
  <c r="F54"/>
  <c r="E54"/>
  <c r="D54"/>
  <c r="C54"/>
  <c r="B54"/>
  <c r="L54" s="1"/>
  <c r="K53"/>
  <c r="J53"/>
  <c r="I53"/>
  <c r="H53"/>
  <c r="G53"/>
  <c r="F53"/>
  <c r="E53"/>
  <c r="D53"/>
  <c r="C53"/>
  <c r="B53"/>
  <c r="L53" s="1"/>
  <c r="K50"/>
  <c r="J50"/>
  <c r="I50"/>
  <c r="H50"/>
  <c r="G50"/>
  <c r="F50"/>
  <c r="E50"/>
  <c r="D50"/>
  <c r="C50"/>
  <c r="B50"/>
  <c r="L50" s="1"/>
  <c r="K49"/>
  <c r="J49"/>
  <c r="I49"/>
  <c r="H49"/>
  <c r="G49"/>
  <c r="F49"/>
  <c r="E49"/>
  <c r="D49"/>
  <c r="C49"/>
  <c r="B49"/>
  <c r="K48"/>
  <c r="J48"/>
  <c r="I48"/>
  <c r="H48"/>
  <c r="G48"/>
  <c r="F48"/>
  <c r="E48"/>
  <c r="D48"/>
  <c r="C48"/>
  <c r="B48"/>
  <c r="L48" s="1"/>
  <c r="K47"/>
  <c r="J47"/>
  <c r="I47"/>
  <c r="H47"/>
  <c r="G47"/>
  <c r="F47"/>
  <c r="E47"/>
  <c r="D47"/>
  <c r="C47"/>
  <c r="B47"/>
  <c r="L47" s="1"/>
  <c r="K46"/>
  <c r="J46"/>
  <c r="I46"/>
  <c r="H46"/>
  <c r="G46"/>
  <c r="F46"/>
  <c r="E46"/>
  <c r="D46"/>
  <c r="C46"/>
  <c r="B46"/>
  <c r="L46" s="1"/>
  <c r="K45"/>
  <c r="J45"/>
  <c r="I45"/>
  <c r="H45"/>
  <c r="G45"/>
  <c r="F45"/>
  <c r="E45"/>
  <c r="D45"/>
  <c r="C45"/>
  <c r="B45"/>
  <c r="K44"/>
  <c r="J44"/>
  <c r="I44"/>
  <c r="H44"/>
  <c r="G44"/>
  <c r="F44"/>
  <c r="E44"/>
  <c r="D44"/>
  <c r="C44"/>
  <c r="B44"/>
  <c r="L44" s="1"/>
  <c r="K41"/>
  <c r="J41"/>
  <c r="I41"/>
  <c r="H41"/>
  <c r="G41"/>
  <c r="F41"/>
  <c r="E41"/>
  <c r="D41"/>
  <c r="C41"/>
  <c r="B41"/>
  <c r="K40"/>
  <c r="J40"/>
  <c r="I40"/>
  <c r="H40"/>
  <c r="G40"/>
  <c r="F40"/>
  <c r="E40"/>
  <c r="D40"/>
  <c r="C40"/>
  <c r="B40"/>
  <c r="L40" s="1"/>
  <c r="K36"/>
  <c r="J36"/>
  <c r="I36"/>
  <c r="H36"/>
  <c r="G36"/>
  <c r="F36"/>
  <c r="E36"/>
  <c r="D36"/>
  <c r="C36"/>
  <c r="B36"/>
  <c r="L36" s="1"/>
  <c r="K35"/>
  <c r="J35"/>
  <c r="I35"/>
  <c r="H35"/>
  <c r="G35"/>
  <c r="F35"/>
  <c r="E35"/>
  <c r="D35"/>
  <c r="C35"/>
  <c r="B35"/>
  <c r="K34"/>
  <c r="J34"/>
  <c r="I34"/>
  <c r="H34"/>
  <c r="G34"/>
  <c r="F34"/>
  <c r="E34"/>
  <c r="D34"/>
  <c r="C34"/>
  <c r="B34"/>
  <c r="K33"/>
  <c r="J33"/>
  <c r="I33"/>
  <c r="H33"/>
  <c r="G33"/>
  <c r="F33"/>
  <c r="E33"/>
  <c r="D33"/>
  <c r="C33"/>
  <c r="L33" s="1"/>
  <c r="B33"/>
  <c r="K31"/>
  <c r="J31"/>
  <c r="I31"/>
  <c r="H31"/>
  <c r="G31"/>
  <c r="F31"/>
  <c r="E31"/>
  <c r="D31"/>
  <c r="C31"/>
  <c r="B31"/>
  <c r="L31" s="1"/>
  <c r="K28"/>
  <c r="J28"/>
  <c r="I28"/>
  <c r="H28"/>
  <c r="G28"/>
  <c r="F28"/>
  <c r="E28"/>
  <c r="D28"/>
  <c r="C28"/>
  <c r="L28" s="1"/>
  <c r="B28"/>
  <c r="K27"/>
  <c r="J27"/>
  <c r="I27"/>
  <c r="H27"/>
  <c r="G27"/>
  <c r="F27"/>
  <c r="E27"/>
  <c r="D27"/>
  <c r="C27"/>
  <c r="B27"/>
  <c r="L27" s="1"/>
  <c r="K26"/>
  <c r="J26"/>
  <c r="I26"/>
  <c r="H26"/>
  <c r="G26"/>
  <c r="F26"/>
  <c r="E26"/>
  <c r="D26"/>
  <c r="C26"/>
  <c r="L26" s="1"/>
  <c r="B26"/>
  <c r="K25"/>
  <c r="J25"/>
  <c r="I25"/>
  <c r="H25"/>
  <c r="G25"/>
  <c r="F25"/>
  <c r="E25"/>
  <c r="D25"/>
  <c r="C25"/>
  <c r="B25"/>
  <c r="K24"/>
  <c r="J24"/>
  <c r="I24"/>
  <c r="H24"/>
  <c r="G24"/>
  <c r="F24"/>
  <c r="E24"/>
  <c r="D24"/>
  <c r="C24"/>
  <c r="B24"/>
  <c r="K21"/>
  <c r="J21"/>
  <c r="I21"/>
  <c r="H21"/>
  <c r="G21"/>
  <c r="F21"/>
  <c r="E21"/>
  <c r="D21"/>
  <c r="C21"/>
  <c r="L21" s="1"/>
  <c r="B21"/>
  <c r="K20"/>
  <c r="J20"/>
  <c r="I20"/>
  <c r="H20"/>
  <c r="G20"/>
  <c r="F20"/>
  <c r="E20"/>
  <c r="D20"/>
  <c r="C20"/>
  <c r="B20"/>
  <c r="K14"/>
  <c r="J14"/>
  <c r="I14"/>
  <c r="H14"/>
  <c r="G14"/>
  <c r="F14"/>
  <c r="E14"/>
  <c r="D14"/>
  <c r="C14"/>
  <c r="B14"/>
  <c r="L14" s="1"/>
  <c r="K13"/>
  <c r="J13"/>
  <c r="I13"/>
  <c r="H13"/>
  <c r="G13"/>
  <c r="F13"/>
  <c r="E13"/>
  <c r="D13"/>
  <c r="C13"/>
  <c r="B13"/>
  <c r="L13" s="1"/>
  <c r="K9"/>
  <c r="J9"/>
  <c r="I9"/>
  <c r="H9"/>
  <c r="G9"/>
  <c r="F9"/>
  <c r="E9"/>
  <c r="D9"/>
  <c r="C9"/>
  <c r="B9"/>
  <c r="L9" s="1"/>
  <c r="K8"/>
  <c r="J8"/>
  <c r="I8"/>
  <c r="H8"/>
  <c r="G8"/>
  <c r="F8"/>
  <c r="E8"/>
  <c r="D8"/>
  <c r="C8"/>
  <c r="B8"/>
  <c r="L8" s="1"/>
  <c r="K7"/>
  <c r="J7"/>
  <c r="I7"/>
  <c r="H7"/>
  <c r="G7"/>
  <c r="F7"/>
  <c r="E7"/>
  <c r="D7"/>
  <c r="C7"/>
  <c r="B7"/>
  <c r="L7" s="1"/>
  <c r="K6"/>
  <c r="J6"/>
  <c r="I6"/>
  <c r="H6"/>
  <c r="G6"/>
  <c r="F6"/>
  <c r="E6"/>
  <c r="D6"/>
  <c r="C6"/>
  <c r="B6"/>
  <c r="L6" s="1"/>
  <c r="K5"/>
  <c r="J5"/>
  <c r="I5"/>
  <c r="H5"/>
  <c r="G5"/>
  <c r="F5"/>
  <c r="E5"/>
  <c r="D5"/>
  <c r="C5"/>
  <c r="B5"/>
  <c r="H226" i="5"/>
  <c r="C157"/>
  <c r="C159"/>
  <c r="C73"/>
  <c r="B16" i="10" s="1"/>
  <c r="C75" i="5"/>
  <c r="H157"/>
  <c r="H159"/>
  <c r="K73"/>
  <c r="J16" i="10" s="1"/>
  <c r="K75" i="5"/>
  <c r="H143"/>
  <c r="C240"/>
  <c r="C241"/>
  <c r="C242"/>
  <c r="C243"/>
  <c r="C247"/>
  <c r="C248"/>
  <c r="C249"/>
  <c r="C250"/>
  <c r="C8"/>
  <c r="C10"/>
  <c r="C26" i="8" s="1"/>
  <c r="C27" i="5"/>
  <c r="C32"/>
  <c r="C33"/>
  <c r="C47"/>
  <c r="C49"/>
  <c r="C67"/>
  <c r="B15" i="10" s="1"/>
  <c r="C68" i="5"/>
  <c r="C74"/>
  <c r="C88"/>
  <c r="C8" i="8" s="1"/>
  <c r="B8" i="9" s="1"/>
  <c r="C94" i="5"/>
  <c r="C20" i="8"/>
  <c r="B20" i="9" s="1"/>
  <c r="C101" i="5"/>
  <c r="C110"/>
  <c r="C116"/>
  <c r="C126"/>
  <c r="C132"/>
  <c r="C143"/>
  <c r="C150"/>
  <c r="C29" i="8" s="1"/>
  <c r="B29" i="9" s="1"/>
  <c r="C152" i="5"/>
  <c r="C185"/>
  <c r="C30" i="8" s="1"/>
  <c r="C193" i="5"/>
  <c r="C205"/>
  <c r="C210"/>
  <c r="C214"/>
  <c r="C219"/>
  <c r="C226"/>
  <c r="C232"/>
  <c r="C236"/>
  <c r="I240"/>
  <c r="I241"/>
  <c r="I242"/>
  <c r="I243"/>
  <c r="I247"/>
  <c r="I248"/>
  <c r="I249"/>
  <c r="I250"/>
  <c r="I8"/>
  <c r="I10"/>
  <c r="I26" i="8" s="1"/>
  <c r="I27" i="5"/>
  <c r="I32"/>
  <c r="I33"/>
  <c r="I47"/>
  <c r="I49"/>
  <c r="I67"/>
  <c r="H15" i="10" s="1"/>
  <c r="I68" i="5"/>
  <c r="I73"/>
  <c r="I74"/>
  <c r="H16" i="10" s="1"/>
  <c r="I75" i="5"/>
  <c r="I88"/>
  <c r="I94"/>
  <c r="I101"/>
  <c r="I110"/>
  <c r="I116"/>
  <c r="I126"/>
  <c r="I132"/>
  <c r="I143"/>
  <c r="I150"/>
  <c r="I29" i="8" s="1"/>
  <c r="H29" i="9" s="1"/>
  <c r="I152" i="5"/>
  <c r="I157"/>
  <c r="I159"/>
  <c r="I185"/>
  <c r="I193"/>
  <c r="I205"/>
  <c r="I210"/>
  <c r="I214"/>
  <c r="I12" i="8" s="1"/>
  <c r="H12" i="9" s="1"/>
  <c r="I219" i="5"/>
  <c r="I226"/>
  <c r="I232"/>
  <c r="I236"/>
  <c r="L205"/>
  <c r="L210"/>
  <c r="L214"/>
  <c r="L219"/>
  <c r="L226"/>
  <c r="L232"/>
  <c r="L236"/>
  <c r="L240"/>
  <c r="L241"/>
  <c r="L15" i="8" s="1"/>
  <c r="K15" i="9" s="1"/>
  <c r="L242" i="5"/>
  <c r="L243"/>
  <c r="L247"/>
  <c r="L248"/>
  <c r="L249"/>
  <c r="L250"/>
  <c r="K205"/>
  <c r="K22" i="8"/>
  <c r="J22" i="9" s="1"/>
  <c r="K210" i="5"/>
  <c r="K214"/>
  <c r="K219"/>
  <c r="K226"/>
  <c r="K232"/>
  <c r="K236"/>
  <c r="K240"/>
  <c r="K241"/>
  <c r="K242"/>
  <c r="K243"/>
  <c r="K247"/>
  <c r="K248"/>
  <c r="K249"/>
  <c r="K250"/>
  <c r="J205"/>
  <c r="J22" i="8" s="1"/>
  <c r="I22" i="9" s="1"/>
  <c r="J210" i="5"/>
  <c r="J214"/>
  <c r="J219"/>
  <c r="J226"/>
  <c r="J232"/>
  <c r="J236"/>
  <c r="J240"/>
  <c r="J241"/>
  <c r="J15" i="8" s="1"/>
  <c r="I15" i="9" s="1"/>
  <c r="J242" i="5"/>
  <c r="J243"/>
  <c r="J247"/>
  <c r="J248"/>
  <c r="J249"/>
  <c r="J250"/>
  <c r="H205"/>
  <c r="H22" i="8" s="1"/>
  <c r="G22" i="9" s="1"/>
  <c r="H210" i="5"/>
  <c r="H214"/>
  <c r="H219"/>
  <c r="H232"/>
  <c r="H236"/>
  <c r="H240"/>
  <c r="H241"/>
  <c r="H15" i="8" s="1"/>
  <c r="G15" i="9" s="1"/>
  <c r="H242" i="5"/>
  <c r="H243"/>
  <c r="H247"/>
  <c r="H248"/>
  <c r="H249"/>
  <c r="H250"/>
  <c r="G232"/>
  <c r="G205"/>
  <c r="G12" i="8" s="1"/>
  <c r="F12" i="9" s="1"/>
  <c r="G210" i="5"/>
  <c r="G214"/>
  <c r="G219"/>
  <c r="G31" i="8" s="1"/>
  <c r="F31" i="9" s="1"/>
  <c r="G226" i="5"/>
  <c r="G236"/>
  <c r="G240"/>
  <c r="G15" i="8" s="1"/>
  <c r="F15" i="9" s="1"/>
  <c r="G241" i="5"/>
  <c r="G242"/>
  <c r="G243"/>
  <c r="G247"/>
  <c r="G248"/>
  <c r="G249"/>
  <c r="G250"/>
  <c r="F205"/>
  <c r="F31" i="8" s="1"/>
  <c r="E31" i="9" s="1"/>
  <c r="F210" i="5"/>
  <c r="F22" i="8" s="1"/>
  <c r="E22" i="9" s="1"/>
  <c r="F214" i="5"/>
  <c r="F219"/>
  <c r="F226"/>
  <c r="F232"/>
  <c r="F236"/>
  <c r="F240"/>
  <c r="F15" i="8" s="1"/>
  <c r="E15" i="9" s="1"/>
  <c r="F241" i="5"/>
  <c r="F242"/>
  <c r="F243"/>
  <c r="F247"/>
  <c r="F248"/>
  <c r="F249"/>
  <c r="F250"/>
  <c r="E205"/>
  <c r="E31" i="8" s="1"/>
  <c r="D31" i="9" s="1"/>
  <c r="E210" i="5"/>
  <c r="E214"/>
  <c r="E219"/>
  <c r="E226"/>
  <c r="E232"/>
  <c r="E236"/>
  <c r="E240"/>
  <c r="E15" i="8" s="1"/>
  <c r="D15" i="9" s="1"/>
  <c r="E241" i="5"/>
  <c r="E242"/>
  <c r="E243"/>
  <c r="E247"/>
  <c r="E248"/>
  <c r="E249"/>
  <c r="E250"/>
  <c r="D205"/>
  <c r="D210"/>
  <c r="D214"/>
  <c r="D219"/>
  <c r="D226"/>
  <c r="D232"/>
  <c r="D236"/>
  <c r="D240"/>
  <c r="D15" i="8" s="1"/>
  <c r="C15" i="9" s="1"/>
  <c r="D241" i="5"/>
  <c r="D242"/>
  <c r="D243"/>
  <c r="D247"/>
  <c r="D248"/>
  <c r="D249"/>
  <c r="D250"/>
  <c r="J157"/>
  <c r="J159"/>
  <c r="H150"/>
  <c r="H152"/>
  <c r="L8"/>
  <c r="L10"/>
  <c r="L26" i="8" s="1"/>
  <c r="L27" i="5"/>
  <c r="L32"/>
  <c r="L33"/>
  <c r="L47"/>
  <c r="L49"/>
  <c r="L67"/>
  <c r="K15" i="10" s="1"/>
  <c r="L68" i="5"/>
  <c r="L73"/>
  <c r="L74"/>
  <c r="L75"/>
  <c r="K16" i="10"/>
  <c r="L88" i="5"/>
  <c r="L8" i="8" s="1"/>
  <c r="K8" i="9" s="1"/>
  <c r="L94" i="5"/>
  <c r="L20" i="8" s="1"/>
  <c r="K20" i="9" s="1"/>
  <c r="L101" i="5"/>
  <c r="L28" i="8" s="1"/>
  <c r="K28" i="9" s="1"/>
  <c r="L110" i="5"/>
  <c r="L116"/>
  <c r="L126"/>
  <c r="L132"/>
  <c r="L143"/>
  <c r="L21" i="8" s="1"/>
  <c r="K21" i="9" s="1"/>
  <c r="L150" i="5"/>
  <c r="L152"/>
  <c r="L29" i="8" s="1"/>
  <c r="K29" i="9" s="1"/>
  <c r="L157" i="5"/>
  <c r="L159"/>
  <c r="L185"/>
  <c r="L30" i="8" s="1"/>
  <c r="K30" i="9" s="1"/>
  <c r="L193" i="5"/>
  <c r="K8"/>
  <c r="K18" i="8" s="1"/>
  <c r="J18" i="9" s="1"/>
  <c r="K10" i="5"/>
  <c r="K27"/>
  <c r="K32"/>
  <c r="K33"/>
  <c r="K47"/>
  <c r="K19" i="8" s="1"/>
  <c r="K49" i="5"/>
  <c r="K67"/>
  <c r="K68"/>
  <c r="K27" i="8" s="1"/>
  <c r="K74" i="5"/>
  <c r="K88"/>
  <c r="K20" i="8" s="1"/>
  <c r="J20" i="9" s="1"/>
  <c r="K94" i="5"/>
  <c r="K101"/>
  <c r="K28" i="8" s="1"/>
  <c r="K110" i="5"/>
  <c r="K9" i="8"/>
  <c r="J9" i="9" s="1"/>
  <c r="K116" i="5"/>
  <c r="K126"/>
  <c r="K132"/>
  <c r="K143"/>
  <c r="K150"/>
  <c r="K152"/>
  <c r="K157"/>
  <c r="K159"/>
  <c r="K185"/>
  <c r="K193"/>
  <c r="J8"/>
  <c r="J6" i="8" s="1"/>
  <c r="J10" i="5"/>
  <c r="J26" i="8" s="1"/>
  <c r="J27" i="5"/>
  <c r="J32"/>
  <c r="J33"/>
  <c r="J47"/>
  <c r="J19" i="8" s="1"/>
  <c r="I19" i="9" s="1"/>
  <c r="J49" i="5"/>
  <c r="J27" i="8" s="1"/>
  <c r="I27" i="9" s="1"/>
  <c r="J67" i="5"/>
  <c r="J68"/>
  <c r="J73"/>
  <c r="J74"/>
  <c r="J75"/>
  <c r="J88"/>
  <c r="J94"/>
  <c r="J20" i="8" s="1"/>
  <c r="I20" i="9" s="1"/>
  <c r="J101" i="5"/>
  <c r="J110"/>
  <c r="J28" i="8" s="1"/>
  <c r="I28" i="9" s="1"/>
  <c r="J116" i="5"/>
  <c r="J126"/>
  <c r="J132"/>
  <c r="J143"/>
  <c r="J150"/>
  <c r="J152"/>
  <c r="J185"/>
  <c r="J193"/>
  <c r="J30" i="8" s="1"/>
  <c r="I30" i="9" s="1"/>
  <c r="H8" i="5"/>
  <c r="H10"/>
  <c r="H27"/>
  <c r="H18" i="8"/>
  <c r="G18" i="9" s="1"/>
  <c r="H32" i="5"/>
  <c r="H33"/>
  <c r="H47"/>
  <c r="H19" i="8" s="1"/>
  <c r="G19" i="9" s="1"/>
  <c r="H49" i="5"/>
  <c r="H67"/>
  <c r="G15" i="10"/>
  <c r="H68" i="5"/>
  <c r="H73"/>
  <c r="H74"/>
  <c r="H75"/>
  <c r="H88"/>
  <c r="H20" i="8" s="1"/>
  <c r="H94" i="5"/>
  <c r="H101"/>
  <c r="H110"/>
  <c r="H116"/>
  <c r="H126"/>
  <c r="H9" i="8"/>
  <c r="G9" i="9" s="1"/>
  <c r="H132" i="5"/>
  <c r="H185"/>
  <c r="H193"/>
  <c r="H11" i="8" s="1"/>
  <c r="G11" i="9" s="1"/>
  <c r="G8" i="5"/>
  <c r="G18" i="8" s="1"/>
  <c r="F18" i="9" s="1"/>
  <c r="G10" i="5"/>
  <c r="G27"/>
  <c r="G32"/>
  <c r="G33"/>
  <c r="G47"/>
  <c r="G19" i="8" s="1"/>
  <c r="G49" i="5"/>
  <c r="G67"/>
  <c r="F15" i="10" s="1"/>
  <c r="G68" i="5"/>
  <c r="G73"/>
  <c r="G74"/>
  <c r="G75"/>
  <c r="F16" i="10"/>
  <c r="G88" i="5"/>
  <c r="G20" i="8" s="1"/>
  <c r="F20" i="9" s="1"/>
  <c r="G94" i="5"/>
  <c r="G101"/>
  <c r="G110"/>
  <c r="G28" i="8" s="1"/>
  <c r="F28" i="9" s="1"/>
  <c r="G116" i="5"/>
  <c r="G126"/>
  <c r="G132"/>
  <c r="G150"/>
  <c r="G152"/>
  <c r="G143"/>
  <c r="G157"/>
  <c r="G159"/>
  <c r="G185"/>
  <c r="G30" i="8" s="1"/>
  <c r="F30" i="9" s="1"/>
  <c r="G193" i="5"/>
  <c r="F8"/>
  <c r="F10"/>
  <c r="F27"/>
  <c r="F32"/>
  <c r="F33"/>
  <c r="F26" i="8"/>
  <c r="E26" i="9" s="1"/>
  <c r="F47" i="5"/>
  <c r="F19" i="8" s="1"/>
  <c r="E19" i="9" s="1"/>
  <c r="F49" i="5"/>
  <c r="F67"/>
  <c r="E15" i="10"/>
  <c r="F68" i="5"/>
  <c r="F73"/>
  <c r="F74"/>
  <c r="F75"/>
  <c r="F88"/>
  <c r="F20" i="8" s="1"/>
  <c r="E20" i="9" s="1"/>
  <c r="F94" i="5"/>
  <c r="F101"/>
  <c r="F110"/>
  <c r="F116"/>
  <c r="F126"/>
  <c r="F132"/>
  <c r="F143"/>
  <c r="F150"/>
  <c r="F152"/>
  <c r="F29" i="8" s="1"/>
  <c r="E29" i="9" s="1"/>
  <c r="F157" i="5"/>
  <c r="F159"/>
  <c r="F21" i="8" s="1"/>
  <c r="E21" i="9" s="1"/>
  <c r="F185" i="5"/>
  <c r="F193"/>
  <c r="F11" i="8" s="1"/>
  <c r="E11" i="9" s="1"/>
  <c r="E8" i="5"/>
  <c r="E10"/>
  <c r="E26" i="8" s="1"/>
  <c r="E27" i="5"/>
  <c r="E32"/>
  <c r="E33"/>
  <c r="E6" i="8"/>
  <c r="E47" i="5"/>
  <c r="E49"/>
  <c r="E27" i="8" s="1"/>
  <c r="D27" i="9" s="1"/>
  <c r="E67" i="5"/>
  <c r="D15" i="10"/>
  <c r="E68" i="5"/>
  <c r="E73"/>
  <c r="E74"/>
  <c r="E75"/>
  <c r="E88"/>
  <c r="E94"/>
  <c r="E101"/>
  <c r="E110"/>
  <c r="E116"/>
  <c r="E126"/>
  <c r="E132"/>
  <c r="E143"/>
  <c r="E21" i="8" s="1"/>
  <c r="D21" i="9" s="1"/>
  <c r="E150" i="5"/>
  <c r="E152"/>
  <c r="E157"/>
  <c r="E29" i="8" s="1"/>
  <c r="D29" i="9" s="1"/>
  <c r="E159" i="5"/>
  <c r="E185"/>
  <c r="E30" i="8" s="1"/>
  <c r="D30" i="9" s="1"/>
  <c r="E193" i="5"/>
  <c r="D8"/>
  <c r="D10"/>
  <c r="D27"/>
  <c r="D32"/>
  <c r="D33"/>
  <c r="D47"/>
  <c r="D19" i="8" s="1"/>
  <c r="C19" i="9" s="1"/>
  <c r="D49" i="5"/>
  <c r="D67"/>
  <c r="D68"/>
  <c r="C15" i="10" s="1"/>
  <c r="D73" i="5"/>
  <c r="D74"/>
  <c r="C16" i="10"/>
  <c r="D75" i="5"/>
  <c r="D88"/>
  <c r="D20" i="8" s="1"/>
  <c r="C20" i="9" s="1"/>
  <c r="D94" i="5"/>
  <c r="D101"/>
  <c r="D28" i="8" s="1"/>
  <c r="C28" i="9" s="1"/>
  <c r="D110" i="5"/>
  <c r="D116"/>
  <c r="D126"/>
  <c r="D132"/>
  <c r="D143"/>
  <c r="D21" i="8" s="1"/>
  <c r="C21" i="9" s="1"/>
  <c r="D150" i="5"/>
  <c r="D29" i="8" s="1"/>
  <c r="C29" i="9" s="1"/>
  <c r="D152" i="5"/>
  <c r="D157"/>
  <c r="D159"/>
  <c r="D185"/>
  <c r="D193"/>
  <c r="B30" i="9"/>
  <c r="C21" i="8"/>
  <c r="B21" i="9" s="1"/>
  <c r="C10" i="8"/>
  <c r="B10" i="9" s="1"/>
  <c r="C18" i="8"/>
  <c r="I15" i="10"/>
  <c r="B18" i="9"/>
  <c r="L5" i="10"/>
  <c r="L49"/>
  <c r="L55"/>
  <c r="L45"/>
  <c r="L41"/>
  <c r="L20"/>
  <c r="L59"/>
  <c r="L35"/>
  <c r="F6" i="8"/>
  <c r="L22"/>
  <c r="K22" i="9" s="1"/>
  <c r="I31" i="8"/>
  <c r="H31" i="9" s="1"/>
  <c r="J28"/>
  <c r="K26" i="8"/>
  <c r="J26" i="9"/>
  <c r="E18" i="8"/>
  <c r="D18" i="9"/>
  <c r="D7" i="8"/>
  <c r="C7" i="9" s="1"/>
  <c r="H30" i="8"/>
  <c r="G30" i="9" s="1"/>
  <c r="H6" i="8"/>
  <c r="G6" i="9" s="1"/>
  <c r="I11" i="8"/>
  <c r="H11" i="9" s="1"/>
  <c r="G22" i="8"/>
  <c r="F22" i="9"/>
  <c r="D6"/>
  <c r="E10" i="8"/>
  <c r="D10" i="9" s="1"/>
  <c r="E9" i="8"/>
  <c r="D9" i="9"/>
  <c r="E11" i="8"/>
  <c r="D11" i="9" s="1"/>
  <c r="G23" i="8" l="1"/>
  <c r="F23" i="9" s="1"/>
  <c r="F19"/>
  <c r="J27"/>
  <c r="K26"/>
  <c r="C23" i="8"/>
  <c r="B23" i="9" s="1"/>
  <c r="E32" i="8"/>
  <c r="D32" i="9" s="1"/>
  <c r="D26"/>
  <c r="G20"/>
  <c r="I6"/>
  <c r="K23" i="8"/>
  <c r="J23" i="9" s="1"/>
  <c r="J19"/>
  <c r="H26"/>
  <c r="B26"/>
  <c r="D26" i="8"/>
  <c r="D6"/>
  <c r="J21"/>
  <c r="I21" i="9" s="1"/>
  <c r="J10" i="8"/>
  <c r="I10" i="9" s="1"/>
  <c r="I26"/>
  <c r="K30" i="8"/>
  <c r="J30" i="9" s="1"/>
  <c r="K11" i="8"/>
  <c r="J11" i="9" s="1"/>
  <c r="L19" i="8"/>
  <c r="L7"/>
  <c r="K7" i="9" s="1"/>
  <c r="C9" i="8"/>
  <c r="B9" i="9" s="1"/>
  <c r="C28" i="8"/>
  <c r="B28" i="9" s="1"/>
  <c r="H10" i="8"/>
  <c r="G10" i="9" s="1"/>
  <c r="H21" i="8"/>
  <c r="G21" i="9" s="1"/>
  <c r="D16" i="10"/>
  <c r="G26" i="8"/>
  <c r="H28"/>
  <c r="G28" i="9" s="1"/>
  <c r="G16" i="10"/>
  <c r="H27" i="8"/>
  <c r="G27" i="9" s="1"/>
  <c r="H26" i="8"/>
  <c r="L12"/>
  <c r="K12" i="9" s="1"/>
  <c r="L31" i="8"/>
  <c r="K31" i="9" s="1"/>
  <c r="I7" i="8"/>
  <c r="H7" i="9" s="1"/>
  <c r="K7" i="8"/>
  <c r="J7" i="9" s="1"/>
  <c r="C6" i="8"/>
  <c r="C11"/>
  <c r="B11" i="9" s="1"/>
  <c r="G6" i="8"/>
  <c r="E7"/>
  <c r="D7" i="9" s="1"/>
  <c r="H7" i="8"/>
  <c r="D8"/>
  <c r="C8" i="9" s="1"/>
  <c r="M8" s="1"/>
  <c r="H8" i="8"/>
  <c r="G8" i="9" s="1"/>
  <c r="K8" i="8"/>
  <c r="J8" i="9" s="1"/>
  <c r="G9" i="8"/>
  <c r="F9" i="9" s="1"/>
  <c r="D10" i="8"/>
  <c r="C10" i="9" s="1"/>
  <c r="L10" i="8"/>
  <c r="K10" i="9" s="1"/>
  <c r="J11" i="8"/>
  <c r="I11" i="9" s="1"/>
  <c r="J18" i="8"/>
  <c r="I19"/>
  <c r="I21"/>
  <c r="H21" i="9" s="1"/>
  <c r="F30" i="8"/>
  <c r="E30" i="9" s="1"/>
  <c r="M30" s="1"/>
  <c r="C27" i="8"/>
  <c r="B27" i="9" s="1"/>
  <c r="G27" i="8"/>
  <c r="F27" i="9" s="1"/>
  <c r="F28" i="8"/>
  <c r="E28" i="9" s="1"/>
  <c r="F9" i="8"/>
  <c r="E9" i="9" s="1"/>
  <c r="D30" i="8"/>
  <c r="C30" i="9" s="1"/>
  <c r="D11" i="8"/>
  <c r="C11" i="9" s="1"/>
  <c r="E20" i="8"/>
  <c r="D20" i="9" s="1"/>
  <c r="E8" i="8"/>
  <c r="D8" i="9" s="1"/>
  <c r="G21" i="8"/>
  <c r="F21" i="9" s="1"/>
  <c r="G10" i="8"/>
  <c r="F10" i="9" s="1"/>
  <c r="H31" i="8"/>
  <c r="G31" i="9" s="1"/>
  <c r="H12" i="8"/>
  <c r="G12" i="9" s="1"/>
  <c r="K12" i="8"/>
  <c r="J12" i="9" s="1"/>
  <c r="K31" i="8"/>
  <c r="J31" i="9" s="1"/>
  <c r="I28" i="8"/>
  <c r="H28" i="9" s="1"/>
  <c r="I9" i="8"/>
  <c r="H9" i="9" s="1"/>
  <c r="I20" i="8"/>
  <c r="H20" i="9" s="1"/>
  <c r="I8" i="8"/>
  <c r="H8" i="9" s="1"/>
  <c r="C31" i="8"/>
  <c r="B31" i="9" s="1"/>
  <c r="C12" i="8"/>
  <c r="B12" i="9" s="1"/>
  <c r="C22" i="8"/>
  <c r="B22" i="9" s="1"/>
  <c r="C7" i="8"/>
  <c r="B7" i="9" s="1"/>
  <c r="C19" i="8"/>
  <c r="B19" i="9" s="1"/>
  <c r="K10" i="8"/>
  <c r="J10" i="9" s="1"/>
  <c r="K21" i="8"/>
  <c r="J21" i="9" s="1"/>
  <c r="E6"/>
  <c r="F23" i="8"/>
  <c r="E23" i="9" s="1"/>
  <c r="M21"/>
  <c r="D27" i="8"/>
  <c r="C27" i="9" s="1"/>
  <c r="D18" i="8"/>
  <c r="E28"/>
  <c r="D28" i="9" s="1"/>
  <c r="E16" i="10"/>
  <c r="L16" s="1"/>
  <c r="F27" i="8"/>
  <c r="G29"/>
  <c r="F29" i="9" s="1"/>
  <c r="M29" s="1"/>
  <c r="J29" i="8"/>
  <c r="I29" i="9" s="1"/>
  <c r="J8" i="8"/>
  <c r="I8" i="9" s="1"/>
  <c r="I16" i="10"/>
  <c r="K29" i="8"/>
  <c r="J29" i="9" s="1"/>
  <c r="J15" i="10"/>
  <c r="L15" s="1"/>
  <c r="L27" i="8"/>
  <c r="K27" i="9" s="1"/>
  <c r="L6" i="8"/>
  <c r="H29"/>
  <c r="G29" i="9" s="1"/>
  <c r="D31" i="8"/>
  <c r="C31" i="9" s="1"/>
  <c r="D12" i="8"/>
  <c r="C12" i="9" s="1"/>
  <c r="D22" i="8"/>
  <c r="C22" i="9" s="1"/>
  <c r="E22" i="8"/>
  <c r="D22" i="9" s="1"/>
  <c r="J12" i="8"/>
  <c r="I12" i="9" s="1"/>
  <c r="K15" i="8"/>
  <c r="J15" i="9" s="1"/>
  <c r="I22" i="8"/>
  <c r="H22" i="9" s="1"/>
  <c r="I30" i="8"/>
  <c r="H30" i="9" s="1"/>
  <c r="I27" i="8"/>
  <c r="H27" i="9" s="1"/>
  <c r="I6" i="8"/>
  <c r="I15"/>
  <c r="H15" i="9" s="1"/>
  <c r="M20"/>
  <c r="C15" i="8"/>
  <c r="B15" i="9" s="1"/>
  <c r="L24" i="10"/>
  <c r="L25"/>
  <c r="L34"/>
  <c r="G7" i="8"/>
  <c r="F7" i="9" s="1"/>
  <c r="J7" i="8"/>
  <c r="I7" i="9" s="1"/>
  <c r="F8" i="8"/>
  <c r="E8" i="9" s="1"/>
  <c r="D9" i="8"/>
  <c r="C9" i="9" s="1"/>
  <c r="J9" i="8"/>
  <c r="I9" i="9" s="1"/>
  <c r="F10" i="8"/>
  <c r="E10" i="9" s="1"/>
  <c r="M10" s="1"/>
  <c r="E12" i="8"/>
  <c r="D12" i="9" s="1"/>
  <c r="J31" i="8"/>
  <c r="I31" i="9" s="1"/>
  <c r="D19"/>
  <c r="K6" i="8"/>
  <c r="F7"/>
  <c r="E7" i="9" s="1"/>
  <c r="G8" i="8"/>
  <c r="F8" i="9" s="1"/>
  <c r="L9" i="8"/>
  <c r="K9" i="9" s="1"/>
  <c r="G11" i="8"/>
  <c r="F11" i="9" s="1"/>
  <c r="L11" i="8"/>
  <c r="K11" i="9" s="1"/>
  <c r="F12" i="8"/>
  <c r="E12" i="9" s="1"/>
  <c r="J6" l="1"/>
  <c r="K13" i="8"/>
  <c r="H6" i="9"/>
  <c r="I13" i="8"/>
  <c r="C18" i="9"/>
  <c r="D23" i="8"/>
  <c r="C23" i="9" s="1"/>
  <c r="H19"/>
  <c r="I23" i="8"/>
  <c r="H23" i="9" s="1"/>
  <c r="I18"/>
  <c r="J23" i="8"/>
  <c r="I23" i="9" s="1"/>
  <c r="G7"/>
  <c r="H13" i="8"/>
  <c r="G13"/>
  <c r="F6" i="9"/>
  <c r="C13" i="8"/>
  <c r="B6" i="9"/>
  <c r="C6"/>
  <c r="D13" i="8"/>
  <c r="K6" i="9"/>
  <c r="L13" i="8"/>
  <c r="F32"/>
  <c r="E32" i="9" s="1"/>
  <c r="E27"/>
  <c r="G26"/>
  <c r="H32" i="8"/>
  <c r="G32" i="9" s="1"/>
  <c r="F26"/>
  <c r="G32" i="8"/>
  <c r="F32" i="9" s="1"/>
  <c r="K19"/>
  <c r="L23" i="8"/>
  <c r="K23" i="9" s="1"/>
  <c r="D32" i="8"/>
  <c r="C32" i="9" s="1"/>
  <c r="C26"/>
  <c r="M7"/>
  <c r="M12"/>
  <c r="M28"/>
  <c r="J32" i="8"/>
  <c r="I32" i="9" s="1"/>
  <c r="M26"/>
  <c r="L32" i="8"/>
  <c r="K32" i="9" s="1"/>
  <c r="K32" i="8"/>
  <c r="J32" i="9" s="1"/>
  <c r="M15"/>
  <c r="M19"/>
  <c r="M22"/>
  <c r="M31"/>
  <c r="M27"/>
  <c r="E23" i="8"/>
  <c r="D23" i="9" s="1"/>
  <c r="M23" s="1"/>
  <c r="M11"/>
  <c r="F13" i="8"/>
  <c r="M9" i="9"/>
  <c r="E13" i="8"/>
  <c r="C32"/>
  <c r="B32" i="9" s="1"/>
  <c r="M32" s="1"/>
  <c r="I32" i="8"/>
  <c r="H32" i="9" s="1"/>
  <c r="J13" i="8"/>
  <c r="H23"/>
  <c r="G23" i="9" s="1"/>
  <c r="B13" l="1"/>
  <c r="C36" i="8"/>
  <c r="G36"/>
  <c r="F13" i="9"/>
  <c r="M18"/>
  <c r="I13"/>
  <c r="J36" i="8"/>
  <c r="D13" i="9"/>
  <c r="E36" i="8"/>
  <c r="F36"/>
  <c r="E13" i="9"/>
  <c r="K13"/>
  <c r="L36" i="8"/>
  <c r="C13" i="9"/>
  <c r="D36" i="8"/>
  <c r="H36"/>
  <c r="G13" i="9"/>
  <c r="H13"/>
  <c r="I36" i="8"/>
  <c r="K36"/>
  <c r="J13" i="9"/>
  <c r="M6"/>
  <c r="M13" l="1"/>
</calcChain>
</file>

<file path=xl/sharedStrings.xml><?xml version="1.0" encoding="utf-8"?>
<sst xmlns="http://schemas.openxmlformats.org/spreadsheetml/2006/main" count="1115" uniqueCount="317">
  <si>
    <t>To give incumbent firms time to prepare for competition</t>
  </si>
  <si>
    <t>To increase government revenue from privatisation or license fees</t>
  </si>
  <si>
    <t>Exclusive rights believed necessary to attract (strategic) investment</t>
  </si>
  <si>
    <t>Exclusive rights to allow the provision of universal service</t>
  </si>
  <si>
    <t>Inadequate regulatory and supervisory capacity</t>
  </si>
  <si>
    <t>Strategic activity reserved to the state</t>
  </si>
  <si>
    <t>Entry subject to economic needs test by govt</t>
  </si>
  <si>
    <t>Entry subject to geographic location</t>
  </si>
  <si>
    <t>Entry controlled by professional association</t>
  </si>
  <si>
    <t>Other (specify):</t>
  </si>
  <si>
    <t>Are they required to establish in a particular form (eg partnership, non-profit)?</t>
  </si>
  <si>
    <t>Are there restrictions on JVs (eg equity limits)</t>
  </si>
  <si>
    <t>State form</t>
  </si>
  <si>
    <t>State restriction</t>
  </si>
  <si>
    <t>Are they required to establish in a JV?</t>
  </si>
  <si>
    <t xml:space="preserve">B.  Market Access – Inward movement of natural persons (mode 4) – Individual professionals </t>
  </si>
  <si>
    <t>If yes, total number of professionals allowed</t>
  </si>
  <si>
    <t>If yes, number of foreign professionals allowed</t>
  </si>
  <si>
    <t>Entry by foreign individuals</t>
  </si>
  <si>
    <t>To give incumbent individuals time to prepare for competition</t>
  </si>
  <si>
    <t>Required to qualify or practice</t>
  </si>
  <si>
    <t>Required for use of professional title, but practice relatively free</t>
  </si>
  <si>
    <t>No restrictions</t>
  </si>
  <si>
    <t>Permanent residency required (more than 12 months)</t>
  </si>
  <si>
    <t xml:space="preserve">12 months or less prior residency required </t>
  </si>
  <si>
    <t>Domicile required</t>
  </si>
  <si>
    <t>Other (specify)</t>
  </si>
  <si>
    <t>C.  Market Access – Outward movement of natural persons (mode 4) – Individual professionals</t>
  </si>
  <si>
    <t>Exit permit required?</t>
  </si>
  <si>
    <t>Agency granting exit permit?</t>
  </si>
  <si>
    <t>Fees/ procedures for exit permit? (please state)</t>
  </si>
  <si>
    <t>Education or employment bond required after training (specify)?</t>
  </si>
  <si>
    <t>Are there other restrictions on exit?</t>
  </si>
  <si>
    <t>D.  Market Access – Inward movement of natural persons (mode 4) – Intra-corporate transferees</t>
  </si>
  <si>
    <t>Members of the board of directors</t>
  </si>
  <si>
    <t>Executives</t>
  </si>
  <si>
    <t>Managers</t>
  </si>
  <si>
    <t>Professionals</t>
  </si>
  <si>
    <t>Medical consultants</t>
  </si>
  <si>
    <t>Unskilled workers</t>
  </si>
  <si>
    <t>Other staff (specify):</t>
  </si>
  <si>
    <t xml:space="preserve">Prohibition </t>
  </si>
  <si>
    <t>Maximum limit (specify):</t>
  </si>
  <si>
    <t>Other restriction (specify):</t>
  </si>
  <si>
    <t>*</t>
  </si>
  <si>
    <t>Indicates question is not specific to a particular profession</t>
  </si>
  <si>
    <t>Maximum private equity permitted (%)</t>
  </si>
  <si>
    <t>Existing operators</t>
  </si>
  <si>
    <t>New entrants</t>
  </si>
  <si>
    <t>Maximum foreign equity permitted (%)</t>
  </si>
  <si>
    <t>Maximum non-professional equity permitted (%)</t>
  </si>
  <si>
    <t>Government Ministry(ies)</t>
  </si>
  <si>
    <t>Professional body</t>
  </si>
  <si>
    <t>Both</t>
  </si>
  <si>
    <t>Commercial presence (mode 3) – Professional service firms</t>
  </si>
  <si>
    <t xml:space="preserve">Inward movement of natural persons (mode 4) – Individual professionals </t>
  </si>
  <si>
    <t>Outward movement of natural persons (mode 4) – Individual professionals</t>
  </si>
  <si>
    <t>Inward movement of natural persons (mode 4) – Intra-corporate transferees</t>
  </si>
  <si>
    <t xml:space="preserve">Ownership </t>
  </si>
  <si>
    <t>Regulation – licensing</t>
  </si>
  <si>
    <t>Regulation – restrictions on operation</t>
  </si>
  <si>
    <t>Compulsory membership of professional organisation</t>
  </si>
  <si>
    <t>Professional examination</t>
  </si>
  <si>
    <t>Practical experience (give number of years)</t>
  </si>
  <si>
    <t>Higher education (give number of years)</t>
  </si>
  <si>
    <t>No licence required to practice</t>
  </si>
  <si>
    <t>Type of requirement</t>
  </si>
  <si>
    <t>Local retraining required for full licence</t>
  </si>
  <si>
    <t>Local exam required in all cases</t>
  </si>
  <si>
    <t>Case-by-case assessment of foreign licence and quals (eg under MR agreement)</t>
  </si>
  <si>
    <t>Aptitude test or local practice (state which)</t>
  </si>
  <si>
    <t>Foreign licence and quals sufficient to practice</t>
  </si>
  <si>
    <t>Who negotiated them?</t>
  </si>
  <si>
    <t>Type of activity</t>
  </si>
  <si>
    <t>Other (please specify)</t>
  </si>
  <si>
    <t>Prohibition</t>
  </si>
  <si>
    <t>Minimum?</t>
  </si>
  <si>
    <t>Maximum?</t>
  </si>
  <si>
    <t>Which activities?</t>
  </si>
  <si>
    <t>Set by govt. or professional body?</t>
  </si>
  <si>
    <t>Professional staff?</t>
  </si>
  <si>
    <t>Managerial staff?</t>
  </si>
  <si>
    <t>Other staff (please specify):</t>
  </si>
  <si>
    <t>Type of restriction</t>
  </si>
  <si>
    <t>Service providers</t>
  </si>
  <si>
    <t>Professional bodies</t>
  </si>
  <si>
    <t>Users</t>
  </si>
  <si>
    <t>Other (specifiy)</t>
  </si>
  <si>
    <t>Government website</t>
  </si>
  <si>
    <t>Professional body’s website</t>
  </si>
  <si>
    <t>Official gazette</t>
  </si>
  <si>
    <t>Other (specifiy):</t>
  </si>
  <si>
    <t>Brunei</t>
  </si>
  <si>
    <t>Cambodia</t>
  </si>
  <si>
    <t>Yes</t>
  </si>
  <si>
    <t>No</t>
  </si>
  <si>
    <t>Lao PDR</t>
  </si>
  <si>
    <t>Singapore</t>
  </si>
  <si>
    <t>Thailand</t>
  </si>
  <si>
    <t>Indonesia</t>
  </si>
  <si>
    <t>Vietnam</t>
  </si>
  <si>
    <t>Malaysia</t>
  </si>
  <si>
    <t>Myanmar</t>
  </si>
  <si>
    <t>Details</t>
  </si>
  <si>
    <t>TOTAL</t>
  </si>
  <si>
    <t>Transparency</t>
  </si>
  <si>
    <t>Philippines</t>
  </si>
  <si>
    <r>
      <t>Source</t>
    </r>
    <r>
      <rPr>
        <sz val="10"/>
        <rFont val="Times New Roman"/>
        <family val="1"/>
      </rPr>
      <t xml:space="preserve">:  Author.  </t>
    </r>
  </si>
  <si>
    <t>AVERAGE</t>
  </si>
  <si>
    <t>A.  Market Access – commercial presence (mode 3) – Professional service firms</t>
  </si>
  <si>
    <t>If yes, total number of firms allowed</t>
  </si>
  <si>
    <t>If yes, number of foreign firms allowed</t>
  </si>
  <si>
    <t>Entry by foreign firms</t>
  </si>
  <si>
    <t>Are there restrictions on new entry of accounting firms in this profession (other than equity restriction)?</t>
  </si>
  <si>
    <t>Entry by domestic firms</t>
  </si>
  <si>
    <t xml:space="preserve"> If entry by firms is restricted, what are the reasons provided by government?</t>
  </si>
  <si>
    <t xml:space="preserve">Are accounting firms prohibited from incorporating (with limited liability)? </t>
  </si>
  <si>
    <t>Are foreign accounting firms prohibited from establishing in a joint venture with local professionals?</t>
  </si>
  <si>
    <r>
      <t xml:space="preserve">Are there policy restrictions on new entry of </t>
    </r>
    <r>
      <rPr>
        <i/>
        <sz val="10"/>
        <rFont val="Arial Narrow"/>
        <family val="2"/>
      </rPr>
      <t xml:space="preserve">individual professionals </t>
    </r>
    <r>
      <rPr>
        <sz val="10"/>
        <rFont val="Arial Narrow"/>
        <family val="2"/>
      </rPr>
      <t>(other than via licensing criteria, which are covered later)?</t>
    </r>
  </si>
  <si>
    <t>Entry by domestic individual</t>
  </si>
  <si>
    <t>If entry by individual accountants is restricted, what are the reasons provided? (tick all relevant reasons)</t>
  </si>
  <si>
    <t>Is there a nationality or citizenship requirement for individual accountants to qualify or to practice (whether as a condition of license, or otherwise)?</t>
  </si>
  <si>
    <t>Is there a residency or local presence requirement for individual accountants to practice (whether as a condition of license, or otherwise)?</t>
  </si>
  <si>
    <t xml:space="preserve"> Are there policy restrictions on outward movement of individual accountants?  Please state the type of restriction</t>
  </si>
  <si>
    <t xml:space="preserve"> Are there minimum requirements  to have nationals/residents in the following categories of position in foreign invested accounting firms (specify minimum number or percentage, state which) in this profession (see name of sheet):</t>
  </si>
  <si>
    <t>Are there prohibitions or maximum restrictions on employing locally trained professionals in foreign invested  accounting firms (specify maximum number or percentage, state which) in this profession (see name of sheet):</t>
  </si>
  <si>
    <t>Identify the categories of intra-corporate transferees whose entry and stay is subject to labour market tests</t>
  </si>
  <si>
    <t xml:space="preserve"> Identify the categories of managerial personnel  who must be locally licensed as a professional accountant</t>
  </si>
  <si>
    <t>Identify the categories of managerial personnel  who must be locally domiciled</t>
  </si>
  <si>
    <t>Is private (ie non-government) ownership in accounting firms allowed?</t>
  </si>
  <si>
    <t>Is foreign ownership in accounting firms allowed?</t>
  </si>
  <si>
    <t>Are non-professional investors allowed an equity stake in accounting firms?</t>
  </si>
  <si>
    <t>Which organisation(s) are responsible for regulating (via licensing or otherwise) to ensure service quality?</t>
  </si>
  <si>
    <r>
      <t xml:space="preserve"> Indicate the requirements for licensing and accreditation of </t>
    </r>
    <r>
      <rPr>
        <i/>
        <sz val="10"/>
        <rFont val="Arial Narrow"/>
        <family val="2"/>
      </rPr>
      <t>local</t>
    </r>
    <r>
      <rPr>
        <sz val="10"/>
        <rFont val="Arial Narrow"/>
        <family val="2"/>
      </rPr>
      <t xml:space="preserve"> individual accountants (tick all relevant requirements)</t>
    </r>
  </si>
  <si>
    <r>
      <t xml:space="preserve">Are there any other requirements for the licensing and accreditation of </t>
    </r>
    <r>
      <rPr>
        <i/>
        <sz val="10"/>
        <rFont val="Arial Narrow"/>
        <family val="2"/>
      </rPr>
      <t>local</t>
    </r>
    <r>
      <rPr>
        <sz val="10"/>
        <rFont val="Arial Narrow"/>
        <family val="2"/>
      </rPr>
      <t xml:space="preserve"> individual accountants (eg geographic location, as a condition of licensing, or proof of professional indemnity insurance)? Please specify:</t>
    </r>
  </si>
  <si>
    <r>
      <t xml:space="preserve"> Indicate the requirements for </t>
    </r>
    <r>
      <rPr>
        <i/>
        <sz val="10"/>
        <rFont val="Arial Narrow"/>
        <family val="2"/>
      </rPr>
      <t>foreign</t>
    </r>
    <r>
      <rPr>
        <sz val="10"/>
        <rFont val="Arial Narrow"/>
        <family val="2"/>
      </rPr>
      <t xml:space="preserve"> individual accountants to be licensed to practice locally (tick all relevant requirements)</t>
    </r>
  </si>
  <si>
    <r>
      <t xml:space="preserve">Are there any other requirements for the licensing and accreditation of </t>
    </r>
    <r>
      <rPr>
        <i/>
        <sz val="10"/>
        <rFont val="Arial Narrow"/>
        <family val="2"/>
      </rPr>
      <t>foreign</t>
    </r>
    <r>
      <rPr>
        <sz val="10"/>
        <rFont val="Arial Narrow"/>
        <family val="2"/>
      </rPr>
      <t xml:space="preserve"> individual accountants (geographical location as a condition of licensing)? Please specify. (NB Citizenship and residency requirements, whether as a condition of license or not, are covered in Question 9 and 10)</t>
    </r>
  </si>
  <si>
    <r>
      <t xml:space="preserve">With which other ASEAN countries do you have a </t>
    </r>
    <r>
      <rPr>
        <i/>
        <sz val="10"/>
        <rFont val="Arial Narrow"/>
        <family val="2"/>
      </rPr>
      <t>mutual</t>
    </r>
    <r>
      <rPr>
        <sz val="10"/>
        <rFont val="Arial Narrow"/>
        <family val="2"/>
      </rPr>
      <t xml:space="preserve"> recognition agreement to recognise the professional and academic credentials of foreign individual accountants? Were they negotiated by government,  a professional body, or both?</t>
    </r>
  </si>
  <si>
    <t>Which ASEAN countries?</t>
  </si>
  <si>
    <t xml:space="preserve"> Are there activities (eg auditing, tax advice) reserved by law to this profession (ie only qualified accountants can perform these activities)? Please specify:</t>
  </si>
  <si>
    <t>Are there restrictions on partnership or association with other professions (eg lawyers)?</t>
  </si>
  <si>
    <t>Are there restrictions on advertising, marketing or solicitating?</t>
  </si>
  <si>
    <t>Are there restrictions on fee setting?</t>
  </si>
  <si>
    <t>Is there a requirement for foreign invested accounting firms to train local staff? NB Please list any other  hiring restrictions under Sections 1.B and 1.C on market access via mode 4.</t>
  </si>
  <si>
    <t>Are there restrictions on the participation of foreign accounting professionals or accouunting service firms in government contracts? Please specify:</t>
  </si>
  <si>
    <t xml:space="preserve"> Is there a requirement to have the work of a foreign accounting professional approved by a locally trained/licensed accountant?</t>
  </si>
  <si>
    <t>Which of the following are consulted in advance of regulatory changes (eg licensing requirements)?</t>
  </si>
  <si>
    <t>How are laws and regulatory decisions affecting this profession made public?</t>
  </si>
  <si>
    <t xml:space="preserve"> 1 Are there restrictions on new entry -  by domestic firms</t>
  </si>
  <si>
    <t xml:space="preserve">3 Are accounting firms prohibited from incorporating? </t>
  </si>
  <si>
    <t>4 Are foreign firms prohibited from est. in a joint venture?</t>
  </si>
  <si>
    <t xml:space="preserve">        By foreign firms</t>
  </si>
  <si>
    <t xml:space="preserve">       Are they required to establish in a JV?</t>
  </si>
  <si>
    <t>Are foreign accounting firms prohibited from undertaking certain types of accounting services (eg auditing, taxation)?</t>
  </si>
  <si>
    <t>Are they limited to certain types of services (eg consulting)?</t>
  </si>
  <si>
    <t xml:space="preserve"> 6 Are there restrictions on new entry -  by domestic individuals</t>
  </si>
  <si>
    <t xml:space="preserve">       By foreign individuals</t>
  </si>
  <si>
    <t>8 Is there a nationality or citizenship requirement?</t>
  </si>
  <si>
    <t>9 Is there a residency or local presence requirement?</t>
  </si>
  <si>
    <t>Are foreign individual accountants prohibited from undertaking certain types of accounting services (eg auditing, taxation)?</t>
  </si>
  <si>
    <t xml:space="preserve"> 11 Are there policy restrictions on outward movement?</t>
  </si>
  <si>
    <t>12 Are there other restrictions on exit?</t>
  </si>
  <si>
    <t xml:space="preserve"> 13 Are there requirements  to have nationals/residents?</t>
  </si>
  <si>
    <t>15 Are intra-corporate transferees subject to labour market tests?</t>
  </si>
  <si>
    <t>14 Are there restrictions on employing locally trained professionals in foreign firms?</t>
  </si>
  <si>
    <t>16  Are managerial personnel  required to be locally licensed as a professional?</t>
  </si>
  <si>
    <t>17 Are managerial personnel  required to be locally domiciled?</t>
  </si>
  <si>
    <t>18 Is private (ie non-government) ownership allowed? - existing operators</t>
  </si>
  <si>
    <t xml:space="preserve">      New entrants</t>
  </si>
  <si>
    <t>19 Is foreign ownership allowed? - existing operators</t>
  </si>
  <si>
    <t>20 Are non-professional investors allowed an equity stake? Existing operators</t>
  </si>
  <si>
    <r>
      <t xml:space="preserve"> 24 What are the requirements for </t>
    </r>
    <r>
      <rPr>
        <i/>
        <sz val="10"/>
        <rFont val="Arial Narrow"/>
        <family val="2"/>
      </rPr>
      <t>foreign</t>
    </r>
    <r>
      <rPr>
        <sz val="10"/>
        <rFont val="Arial Narrow"/>
        <family val="2"/>
      </rPr>
      <t xml:space="preserve"> individual accountants to be licensed to practice locally?</t>
    </r>
  </si>
  <si>
    <r>
      <t xml:space="preserve">25 Are there any other requirements for the licensing and accreditation of </t>
    </r>
    <r>
      <rPr>
        <i/>
        <sz val="10"/>
        <rFont val="Arial Narrow"/>
        <family val="2"/>
      </rPr>
      <t>foreign</t>
    </r>
    <r>
      <rPr>
        <sz val="10"/>
        <rFont val="Arial Narrow"/>
        <family val="2"/>
      </rPr>
      <t xml:space="preserve"> individual accountants?</t>
    </r>
  </si>
  <si>
    <t>27  Are there activities reserved by law to this profession?</t>
  </si>
  <si>
    <t>28 Are there restrictions on partnership or association with other professions?</t>
  </si>
  <si>
    <t>29 Are there restrictions on advertising, marketing or solicitating?</t>
  </si>
  <si>
    <t>30 Are there restrictions on fee setting?</t>
  </si>
  <si>
    <t>31 Is there a requirement for foreign invested accounting firms to train local staff?</t>
  </si>
  <si>
    <t>32 Are there restrictions on the participation of foreigners in government contracts?</t>
  </si>
  <si>
    <t>33 Is there a requirement to have the work of a foreigner approved by a locally trained/licensed accountant?</t>
  </si>
  <si>
    <t>34 Which of the following are consulted in advance of regulatory changes (eg licensing requirements)?</t>
  </si>
  <si>
    <t xml:space="preserve">       Service providers</t>
  </si>
  <si>
    <t xml:space="preserve">       Professional bodies</t>
  </si>
  <si>
    <t xml:space="preserve">       Users</t>
  </si>
  <si>
    <t xml:space="preserve">       Other</t>
  </si>
  <si>
    <t>35 How are laws and regulatory decisions affecting this profession made public?</t>
  </si>
  <si>
    <t xml:space="preserve">       Government website</t>
  </si>
  <si>
    <t xml:space="preserve">       Professional body’s website</t>
  </si>
  <si>
    <t xml:space="preserve">       Official gazette</t>
  </si>
  <si>
    <t xml:space="preserve">       Other </t>
  </si>
  <si>
    <t>There are no numbers specified but a foreign firm must have a local Authorized Auditor as a partner. The local Authorised Auditor must be either a Citizen or Permanent Resident of Brunei.</t>
  </si>
  <si>
    <t>Partnership or sole proprietorship</t>
  </si>
  <si>
    <t>Must have a local partner who is an Authorized Auditor</t>
  </si>
  <si>
    <t>As a partnership there are no Board members just partners in partnership. Although there are no Statutory minimum requirements stated in the Companies Act, Cap 39, the Ministry of Finance as a condition for renewal of license for a foreigner, would require that the firm have a local partner. Firms are encouraged by the Ministry of Finance to fill skilled positions with locals. Only locals can take up unskilled positions.</t>
  </si>
  <si>
    <t>NA</t>
  </si>
  <si>
    <t>Approval is at the discretion of the Ministry of Finance.</t>
  </si>
  <si>
    <t>At least 5 years post qualifying experience for foreigners. For locals this is at the discretion if the Ministry of Finance but must be not less than 3 years post qualifying experience</t>
  </si>
  <si>
    <t>Having in place a localisation programme of reducing foreign staff with the recruitment of local staff. A 3 year work programme has be submitted annually to the Ministry of Finance on how the firms plans to implement its localisation programme.</t>
  </si>
  <si>
    <t>Still in the negotiating stage</t>
  </si>
  <si>
    <t>Auditing services can only be carried out by an Authorised Auditor that has been approved by the Ministry of Finance. Tax advisory is not restricted to the accounting profession. This can be carried out by legal firms.</t>
  </si>
  <si>
    <t>All partners must be professional accountants and only permitted to carry out audit and tax services.</t>
  </si>
  <si>
    <t>Audit/accountancy firms do not advertised in Brunei although there are no restrictions.</t>
  </si>
  <si>
    <t>No. However, if they are to practise as an auditor and sign audit opinions an Audit License will be required from the Ministry of Finance.</t>
  </si>
  <si>
    <t>Can only do consulting, auditing multinational corporations</t>
  </si>
  <si>
    <t>Cambodian accountants may form an accounting firm on a partnership basis and this has generally taken a limited liability form. While overseas firms have been permitted a presence the government adopted a policy of maximizing the existing accounting resources among Cambodians before allowing access to experts from overseas or depending on them. Therefore the big international firms are not allowed to do any statutory audit or accounting work under the Cambodian accounting law. However they were permitted to establish a presence and offer consulting services to foreign firms and a few Cambodian clients, set up joint ventures within local firms to perform audits on multinational corporations and Cambodian firms listed overseas, accepting Cambodian accounting firms as their member firms, and apply for a provisional operation licenses to set up operations in Cambodia.</t>
  </si>
  <si>
    <t>The practice of professional accountant shall be carried out by a natural person or legal entity enrolled on the list of Khmer professional accountants as referred to in article 14 of this Law. The practice of professional accountants is in conflict of interest with those in the civil service and political function in legislative, executive and the judiciary bodies. (Article 17 of The Law on Corporate Accounts, Their Audit and The Accounting Profession which was promulgated on 8 July 2002. )</t>
  </si>
  <si>
    <t>All ASEAN Countries. The negotiation follows ASEAN’s inter-governmental Mutual Recognition Arrangement Framework on Accountancy Services which will be effected in 2015</t>
  </si>
  <si>
    <r>
      <t>Government and professional body (</t>
    </r>
    <r>
      <rPr>
        <sz val="8.5"/>
        <rFont val="Verdana"/>
        <family val="2"/>
      </rPr>
      <t>the Kampuchea Institute of Certified Public Accountants and Auditors), which is a member of ASEAN Federation of Accountants.</t>
    </r>
  </si>
  <si>
    <t>75% of execs must be public accountants</t>
  </si>
  <si>
    <t>Percentage specified as number of non-accountants, rather than as equity stake.</t>
  </si>
  <si>
    <t>1000 hours general audit within 5 years, 500 of which as audit leader.</t>
  </si>
  <si>
    <t>4 years (bachelors degree)</t>
  </si>
  <si>
    <t>Must present valid IDs and NPWP, taking accountant professional program (PPA) in period of 9-24 months usually</t>
  </si>
  <si>
    <t>Auditing must be conducted by qualified public accountants.</t>
  </si>
  <si>
    <t xml:space="preserve">Labor law specifies maximum number of unskilled foreign workers of 10% and skilled foreign workers of 20%. </t>
  </si>
  <si>
    <t>According to Labour Law, if there is a need to hire or import more foreign workers than that specified in the Labor Law, there must be an approval from the government.</t>
  </si>
  <si>
    <t>No specification on maximum equity permitted in investment law.</t>
  </si>
  <si>
    <t xml:space="preserve">According to Article 23 of Decree No. 61/PO in 1996, foreign licence must be proofed equivalent to that in Laos. </t>
  </si>
  <si>
    <t>Be member of professional organization.</t>
  </si>
  <si>
    <t>Not yet.</t>
  </si>
  <si>
    <t>Accounting and auditing.</t>
  </si>
  <si>
    <t>Yes, according to the law on labour (article 25).</t>
  </si>
  <si>
    <t>National Assembly’s website</t>
  </si>
  <si>
    <t>Sole proprietorship/Partnership for auditing services but no restriction for only accounting or tax services</t>
  </si>
  <si>
    <t>But auditors and tax agents need to be licensed in order for them to practice.</t>
  </si>
  <si>
    <t>Of course, if one has a training bond or a bond due to a financing of education costs, that is a personal issue between employee and employer.</t>
  </si>
  <si>
    <t xml:space="preserve">Professionals are defined here as Partners of the firm. For other staff there are no minimum requirements other than being encouraged to have employees reflect the composition of the population. </t>
  </si>
  <si>
    <t>Restrictions here are only for the purposes of work permits.</t>
  </si>
  <si>
    <t xml:space="preserve">Members of the board of directors here are defined as Partners of the firm. There is no need for a licence if one is an accountant other than registering with the local professional body based on its criteria.
</t>
  </si>
  <si>
    <t>Members of the board of directors here are defined as Partners of the firm.</t>
  </si>
  <si>
    <t>The 100 per cent maximum foreign equity permitted for both existing operators and new entrants are normally in the form of affiliations with local firms.</t>
  </si>
  <si>
    <t>Non-professional investors are normally placed in other professional roles providing tax and secretarial sevices which will be provided by another company set up specifically for these roles.</t>
  </si>
  <si>
    <t>5 years (3 years post qualification)</t>
  </si>
  <si>
    <t>Licence is needed to practice as auditors and tax agents.</t>
  </si>
  <si>
    <t>Indemnity insurance is a matter for the professional body to monitor.  No other requirements needed other than qualification, experience and knowledge</t>
  </si>
  <si>
    <t>Indonesia, but not comprehensive</t>
  </si>
  <si>
    <t>Normal ethical rules of the professional bodies do restrict advertising, etc in certain circumstances.</t>
  </si>
  <si>
    <t>Audit fees</t>
  </si>
  <si>
    <t>Malaysian Insitute of Accountants.</t>
  </si>
  <si>
    <t>Accreditation by Malaysian Insitute of Accountants. Government rules require consultants to be registered with the Minister of Finance if they wish to bid for specific work.</t>
  </si>
  <si>
    <t>2 years</t>
  </si>
  <si>
    <t>CPA</t>
  </si>
  <si>
    <t>Auditing</t>
  </si>
  <si>
    <t>Constitutional restrictions.</t>
  </si>
  <si>
    <t>General Professional partnership and Limited Liability partnership for audit firms.  Consultancy accounting services may use a corporate entity.</t>
  </si>
  <si>
    <t>On the matter of auditing and taxation, it is limited to the local entity.  On consulting services it is open provided that CFOs are CPAs.</t>
  </si>
  <si>
    <t>Foreigners are prohibited to practice in the Philippines the accountancy profession.  In practice, apparently, foreigners do provide  bookkeeping and consulting services.</t>
  </si>
  <si>
    <t>Not allowed</t>
  </si>
  <si>
    <t>CFO (for consulting services). Other services cannot e provided by foreigners.</t>
  </si>
  <si>
    <t>Domicile rule under the corporation code of the Philippines.</t>
  </si>
  <si>
    <t>For audit and tax services. Non-professional investors allowed for consultancy work.</t>
  </si>
  <si>
    <t>Other body particular to CPAs.</t>
  </si>
  <si>
    <t>Membership and exam required for audit firms, educators but not consultancu services.</t>
  </si>
  <si>
    <t>Continuing professional education – 60 hours for 3 years. Enrolment to Quality Assurance Review Program as precondition to accreditation for public practice.</t>
  </si>
  <si>
    <t xml:space="preserve">CPAs must be Filipino citizen under the Constitution due to the lack of the enabling law allowing foreign practice.  </t>
  </si>
  <si>
    <t>Limited coverage over the Code of Ethics provisions through BOA resolution.</t>
  </si>
  <si>
    <t>Regulators</t>
  </si>
  <si>
    <t>Newspapers of general circulation.</t>
  </si>
  <si>
    <t>Mid-Skilled (S-Pass) 75% local</t>
  </si>
  <si>
    <t>2 to 3</t>
  </si>
  <si>
    <t>Local practice</t>
  </si>
  <si>
    <t>Public</t>
  </si>
  <si>
    <t>Media</t>
  </si>
  <si>
    <t>Foreign equity participation less than 49%</t>
  </si>
  <si>
    <t>All</t>
  </si>
  <si>
    <t>Head of the firms (1 year of residents required). For professionals, foreigners require at least 1 years of residence.</t>
  </si>
  <si>
    <t>Head of firm.</t>
  </si>
  <si>
    <t>Mass media</t>
  </si>
  <si>
    <t>5 Are foreign firms prohibited from/limited in undertaking certain services?</t>
  </si>
  <si>
    <t>10 Are foreign individuals prohibited from/limited in  undertaking certain services?</t>
  </si>
  <si>
    <t>DOMESTIC</t>
  </si>
  <si>
    <t>FOREIGN</t>
  </si>
  <si>
    <t>OVERALL</t>
  </si>
  <si>
    <t xml:space="preserve">E  Ownership </t>
  </si>
  <si>
    <t>F.  Regulation – licensing</t>
  </si>
  <si>
    <t>G.  Regulation – restrictions on operation</t>
  </si>
  <si>
    <t xml:space="preserve">E.  Ownership </t>
  </si>
  <si>
    <t>check</t>
  </si>
  <si>
    <t xml:space="preserve">FOREIGN </t>
  </si>
  <si>
    <t>In Cambodia, there are some accounting services that can *only* be provided by professional accountants such as balance sheets and tax claims(including VAT) for individuals and Corporations that are subject to taxation. For personal business dispute solutions or book records, of course, lawyers and bookkeepers can provide such services as well.</t>
  </si>
  <si>
    <t xml:space="preserve">An accountant (individual or firm) can enter into a business relationship with other individuals or firms who have qualifications in areas other than accountancy. For example, is it possible to set up a mega-professional firm such as consultancy firms that has accountants lawyers and others under the same roof.
</t>
  </si>
  <si>
    <t>Myanmar Accountancy Council</t>
  </si>
  <si>
    <t>Myanmar Accountancy Council, which consists of the Auditor General, citizen members of the accountancy profession and suitable citizens.</t>
  </si>
  <si>
    <t>None</t>
  </si>
  <si>
    <t>The Myanmar accountancy council law does not allow 'enternig into partnership for auditing work with persons other than a Certified Public Accountant'.</t>
  </si>
  <si>
    <t>Practicising on own account not yet allowed - foreign individuals limited to consulting role.</t>
  </si>
  <si>
    <t>There is no restriction orprohibition on incorporation. Investors must contact the following to notify them if they want to establish a precence: Contact investment department, MPI (for foreign firms). Contact registration office, MIC (for local firms).</t>
  </si>
  <si>
    <t xml:space="preserve">100% foreign ownership is allowed. Foreign investors can also invest in a joint venture form if they want to. The maximum proportion of foreign ownership not specified in the investment law. The law only specifies the minimum registered capital of 30% for foreign investors if they decide to invest in a joint venture form with the local. </t>
  </si>
  <si>
    <t>To provide accounting services, the individual professionals have to hold a license offered by the professional associations/bodies. That means licensed accountants have a monopoly in providing accounting services.</t>
  </si>
  <si>
    <t>Professional body (Federation of Accounting Professions)</t>
  </si>
  <si>
    <t>Auditing and bookkeeping</t>
  </si>
  <si>
    <t>Code of Ethics</t>
  </si>
  <si>
    <t>Not by law</t>
  </si>
  <si>
    <t>Auditing and tax services can be carried out only by licensed professional accountants.  Accounting services require a licensed professional accountant if the company has at least 5 million pesos in paid-up capital and/or 10 million pesos of annual revenue.</t>
  </si>
  <si>
    <t>In the Philippines, only two forms of organization are allowed for the practice of public accountancy:  sole proprietorship and partnership.  CPAs are not allowed to establish multi-disciplinary business entities with other professionals as partners.  But the other professionals can be employed in the firm to do non-accounting services.</t>
  </si>
  <si>
    <t>There are 39 occupations that are restricted to foreigners. An Accounting is one of the 39 prohibited occupations, according to the royal decree under the Working of Alien Act 1978.</t>
  </si>
  <si>
    <t>National security, Opportunity for Thai workers</t>
  </si>
  <si>
    <t>According to the Accounting Professions Act 2004, in section 44, no person shall practice bookkeeping profession unless he/she is a member of Federation of Accounting Profession (FAP), and in section 45, a bookkeeper to wish to be register in FAP must have domicile or place of residence in the Kingdom of Thailand.</t>
  </si>
  <si>
    <t>Foreign individual is prohibited to engage in Supervising, auditing or giving service in accountancy excluding internal auditing on occasions.</t>
  </si>
  <si>
    <t xml:space="preserve">According to the order of the Royal Thai Police, ratio of foreigners to Thai employed in any businesses must not exceed 1 to 4, unless granted a permission by the Board of Investment. </t>
  </si>
  <si>
    <t>Individual proprietorships and partnerships are two legal forms allowed for public accountancy firms (article 16, PMK no. 17/2008). Neither enjoy limited liability.</t>
  </si>
  <si>
    <t xml:space="preserve">No, but article 27 in PMK no. 17/2008 states that foreign accounting firms who establish partnership with local firms must conduct quality assurance review on their local partners every four years. The review report should be submitted to the MoF. </t>
  </si>
  <si>
    <t>Private ownership in accounting firms is allowed although foreign ownership in accounting firms is in progress to liberalize.</t>
  </si>
  <si>
    <t>Are there restrictions on the participation of foreign accounting professionals or accounting service firms in government contracts? Please specify:</t>
  </si>
  <si>
    <t xml:space="preserve">    Until now, foreign professionals are prohibited from practicing in the country and neither are they allowed temporary entry to practice their profession. However Myanmar Accountancy Council (MAC) is in the process of making arrangements to amend Myanmar Accountancy Council Law (MACL). In accordance with ASEAN Federation of Accountants' (AFA) understanding, MAC has offered to AFA members for consideration to execute Mutual Recognition Agreement (MRA). 
 According to Myanmar Accountancy Council Law (MACL), foreign counterpart must be qualified and duly registered as a practicing Public Accountant in his/her country.
 Joint venture or partnership with Myanmar Locally registered public accountants will be allowed after fulfilling the requirements of MACL in line with MRA and Foreign Investment Law (FIL), provided that the foreign counterpart must be qualified and duly  registered  as a practicing Public Accountant in his/her country.
</t>
  </si>
  <si>
    <t>Until now, only local CPAs are allowed for working as a professional accountant. However, every managerial personnel are not necessarily to be CPA.</t>
  </si>
  <si>
    <t>Aliens are generally allowed to join up to 49% in an accounting company but need approval from the Director-General of the Commercial Registration Department (CRD) if invest higher than that.</t>
  </si>
  <si>
    <t>The requirement of having to stay a minimum of 285 consecutive days in Malaysia was confirmed by the registration officer in Malaysian Insitute of Accountants.</t>
  </si>
  <si>
    <t xml:space="preserve">Foreign entities are allowed to set up a practice in Malaysia but similarly, to practice or hold one out as an accountant in Malaysia, the foreign partner/individual would need to be registered as a member of the Malaysian Institute of Accountants (MIA) and have spent the majority of his residence in Malaysia. These requirements, which are set out under section 22 and 23 of the Accountants Act 1967, also apply to holding company positions such as finance manager, accounts manager, financial controller, general manager or any other similar descriptions.
In June 2007, CPA Australia and MIA signed a mutual recognition agreement establishing guidelines under which members may be able to gain reciprocal membership. Under this agreement, CPA Australia members who hold CPA status are eligible to become members of the MIA without further requirement.
Public professional services generally require specific registration, licensing and certification arrangements, such as fulfilling the requirements of the Malaysian Ministry of Finance, the Inland Revenue Board, the Financial Planning Association of Malaysia or the Securities Commission.
For any foreigner who wish to establish a public practice in Malaysia, the individual is required to obtain a valid practising certificate from the MIA. Only MIA members registered as chartered accountants with valid practising certificates can describe and hold themselves out as chartered accountants in public practice and may carry out services such as accounting, audit, liquidation, tax and other related services.
The practice of audit, liquidation and tax requires an additional licence issued by the Ministry of Finance.
Foreign accounting firms may provide accounting and taxation services in Malaysia only through affiliates. All accountants who wish to provide auditing and taxation services in Malaysia must register with the Malaysian Institute of Accountants (MIA) before they may apply for a license from the Ministry of Finance. Citizenship or permanent residency is required for registration with MIA.
</t>
  </si>
  <si>
    <t>Only members registered as chartered accountants with valid practicing certificate can describe and hold themselves out as chartered accountants in public practice and are able to set up firms providing public practice services. Members in public practice may carry out public practice services such as accounting, audit, liquidation, tax and other related services. However, the practice of audit, liquidation and tax are licensed under other legislation.</t>
  </si>
  <si>
    <t>An individual can be a lawyer and an accountant but there are restrictions to setting up of a partnership between an audit firm and a law firm. The   current legislation governing the  legal  profession  in  Malaysia prohibits  any  arrangement that would involve a firm of solicitors sharing their  fees  with  non-solicitors.  A Multi-Disciplinary Practices (“MDP”) arrangement would accordingly violate the Legal Profession Act. A principal factor is conflict of interest and its increased likelihood under an MDP situation.</t>
  </si>
  <si>
    <t xml:space="preserve">To practice as accountants, foreign licence and qualifications are sufficient.  To practice as public accountants who must sign an audit report, foreigners are subject to similar requirements as locals such as taking local exams conducted by professional organizations, etc. There is nothing in PMK no. 17/2008 that mentioned foreigners must undergo local retraining as long as they can show documents to Ministry of Finance office. The requirements are to show these documents below (exactly the same as requirement to local citizens): 
1. state register number for accountant, 
2. valid certificate of public accounting examination from IAPI (Ikatan Akuntan Publik Indonesia) or 
3. in case the certificate dated more than two years, certificate of attending continuing accounting professional education for at least 60 credit units during the last two years, 
4. experience in general audit practice for at least 1000 working hours during the last five years and at least 500 working hours of those leading and/or supervising general audit which is legalized by the head of partners in the public accountant office
5. Indonesian ID card to prove local domicile
6. Tax registration number (NPWP)
7. Its public accountant license has never been revoked previously
</t>
  </si>
  <si>
    <t>Table 5-3.    Restrictions on trade in accounting services (per cent)</t>
    <phoneticPr fontId="2" type="noConversion"/>
  </si>
  <si>
    <t>Table 5-2.  ERIA Trade in Services Sectoral Questionnaire (Accounting Services):  Country Summary</t>
    <phoneticPr fontId="2" type="noConversion"/>
  </si>
  <si>
    <t>Table 5-1c.    Restrictions on trade in accounting services (index 0-1)</t>
    <phoneticPr fontId="2" type="noConversion"/>
  </si>
  <si>
    <t>Table 5-1b.    Restrictions on trade in accounting services (index 0-1)</t>
    <phoneticPr fontId="2" type="noConversion"/>
  </si>
  <si>
    <t>Table 5-1a.  ERIA Trade in Services Sectoral Questionnaire (Accounting Services)</t>
    <phoneticPr fontId="2" type="noConversion"/>
  </si>
</sst>
</file>

<file path=xl/styles.xml><?xml version="1.0" encoding="utf-8"?>
<styleSheet xmlns="http://schemas.openxmlformats.org/spreadsheetml/2006/main">
  <numFmts count="1">
    <numFmt numFmtId="188" formatCode="0.0"/>
  </numFmts>
  <fonts count="23">
    <font>
      <sz val="10"/>
      <name val="Arial"/>
    </font>
    <font>
      <sz val="10"/>
      <name val="Arial"/>
    </font>
    <font>
      <sz val="8"/>
      <name val="Arial"/>
      <family val="2"/>
    </font>
    <font>
      <b/>
      <u/>
      <sz val="10"/>
      <name val="Arial Narrow"/>
      <family val="2"/>
    </font>
    <font>
      <i/>
      <sz val="10"/>
      <name val="Arial Narrow"/>
      <family val="2"/>
    </font>
    <font>
      <sz val="10"/>
      <name val="Arial Narrow"/>
      <family val="2"/>
    </font>
    <font>
      <sz val="10"/>
      <name val="Arial"/>
      <family val="2"/>
    </font>
    <font>
      <sz val="10"/>
      <name val="Times New Roman"/>
      <family val="1"/>
    </font>
    <font>
      <b/>
      <sz val="10"/>
      <name val="Arial"/>
      <family val="2"/>
    </font>
    <font>
      <sz val="10"/>
      <name val="Arial"/>
      <family val="2"/>
    </font>
    <font>
      <b/>
      <sz val="10"/>
      <name val="Times New Roman"/>
      <family val="1"/>
    </font>
    <font>
      <sz val="10"/>
      <name val="Arial"/>
      <family val="2"/>
    </font>
    <font>
      <sz val="10"/>
      <name val="Arial"/>
      <family val="2"/>
    </font>
    <font>
      <b/>
      <sz val="10"/>
      <name val="Arial Narrow"/>
      <family val="2"/>
    </font>
    <font>
      <b/>
      <sz val="10"/>
      <name val="Arial"/>
      <family val="2"/>
    </font>
    <font>
      <b/>
      <sz val="12"/>
      <name val="Times New Roman"/>
      <family val="1"/>
    </font>
    <font>
      <i/>
      <sz val="10"/>
      <name val="Times New Roman"/>
      <family val="1"/>
    </font>
    <font>
      <b/>
      <u/>
      <sz val="12"/>
      <name val="Times New Roman"/>
      <family val="1"/>
    </font>
    <font>
      <sz val="12"/>
      <name val="Times New Roman"/>
      <family val="1"/>
    </font>
    <font>
      <sz val="8.5"/>
      <name val="Verdana"/>
      <family val="2"/>
    </font>
    <font>
      <sz val="10"/>
      <name val="Arial"/>
      <family val="2"/>
    </font>
    <font>
      <u/>
      <sz val="10"/>
      <color indexed="12"/>
      <name val="Arial"/>
      <family val="2"/>
    </font>
    <font>
      <sz val="6"/>
      <name val="ＭＳ Ｐゴシック"/>
      <family val="3"/>
      <charset val="128"/>
    </font>
  </fonts>
  <fills count="2">
    <fill>
      <patternFill patternType="none"/>
    </fill>
    <fill>
      <patternFill patternType="gray125"/>
    </fill>
  </fills>
  <borders count="3">
    <border>
      <left/>
      <right/>
      <top/>
      <bottom/>
      <diagonal/>
    </border>
    <border>
      <left/>
      <right/>
      <top style="thin">
        <color indexed="64"/>
      </top>
      <bottom style="thin">
        <color indexed="64"/>
      </bottom>
      <diagonal/>
    </border>
    <border>
      <left/>
      <right/>
      <top/>
      <bottom style="thin">
        <color indexed="64"/>
      </bottom>
      <diagonal/>
    </border>
  </borders>
  <cellStyleXfs count="2">
    <xf numFmtId="0" fontId="0" fillId="0" borderId="0"/>
    <xf numFmtId="0" fontId="21" fillId="0" borderId="0" applyNumberFormat="0" applyFill="0" applyBorder="0" applyAlignment="0" applyProtection="0">
      <alignment vertical="top"/>
      <protection locked="0"/>
    </xf>
  </cellStyleXfs>
  <cellXfs count="74">
    <xf numFmtId="0" fontId="0" fillId="0" borderId="0" xfId="0"/>
    <xf numFmtId="0" fontId="3" fillId="0" borderId="0" xfId="0" applyFont="1" applyAlignment="1">
      <alignment wrapText="1"/>
    </xf>
    <xf numFmtId="0" fontId="4" fillId="0" borderId="0" xfId="0" applyFont="1" applyAlignment="1">
      <alignment wrapText="1"/>
    </xf>
    <xf numFmtId="0" fontId="5" fillId="0" borderId="0" xfId="0" applyFont="1" applyAlignment="1">
      <alignment wrapText="1"/>
    </xf>
    <xf numFmtId="0" fontId="5" fillId="0" borderId="0" xfId="0" applyFont="1" applyAlignment="1">
      <alignment horizontal="left" wrapText="1"/>
    </xf>
    <xf numFmtId="0" fontId="6" fillId="0" borderId="0" xfId="0" applyFont="1" applyAlignment="1">
      <alignment horizontal="left" wrapText="1"/>
    </xf>
    <xf numFmtId="0" fontId="5" fillId="0" borderId="0" xfId="0" applyFont="1"/>
    <xf numFmtId="0" fontId="5" fillId="0" borderId="0" xfId="0" applyFont="1" applyAlignment="1">
      <alignment vertical="top" wrapText="1"/>
    </xf>
    <xf numFmtId="0" fontId="8" fillId="0" borderId="0" xfId="0" applyFont="1" applyAlignment="1">
      <alignment vertical="top"/>
    </xf>
    <xf numFmtId="0" fontId="9" fillId="0" borderId="0" xfId="0" applyFont="1" applyAlignment="1">
      <alignment vertical="top" wrapText="1"/>
    </xf>
    <xf numFmtId="0" fontId="1" fillId="0" borderId="0" xfId="0" applyFont="1" applyAlignment="1">
      <alignment vertical="top"/>
    </xf>
    <xf numFmtId="0" fontId="6" fillId="0" borderId="0" xfId="0" applyFont="1"/>
    <xf numFmtId="0" fontId="6" fillId="0" borderId="0" xfId="0" applyFont="1" applyAlignment="1">
      <alignment vertical="top"/>
    </xf>
    <xf numFmtId="0" fontId="6" fillId="0" borderId="0" xfId="0" applyFont="1" applyAlignment="1">
      <alignment wrapText="1"/>
    </xf>
    <xf numFmtId="0" fontId="6" fillId="0" borderId="0" xfId="0" applyFont="1" applyAlignment="1">
      <alignment vertical="top" wrapText="1"/>
    </xf>
    <xf numFmtId="0" fontId="10" fillId="0" borderId="0" xfId="0" applyFont="1"/>
    <xf numFmtId="0" fontId="11" fillId="0" borderId="0" xfId="0" applyFont="1"/>
    <xf numFmtId="0" fontId="11" fillId="0" borderId="0" xfId="0" applyFont="1" applyAlignment="1">
      <alignment vertical="top"/>
    </xf>
    <xf numFmtId="0" fontId="11" fillId="0" borderId="0" xfId="0" applyFont="1" applyAlignment="1">
      <alignment wrapText="1"/>
    </xf>
    <xf numFmtId="0" fontId="12" fillId="0" borderId="0" xfId="0" applyFont="1"/>
    <xf numFmtId="0" fontId="12" fillId="0" borderId="0" xfId="0" applyFont="1" applyAlignment="1">
      <alignment vertical="top"/>
    </xf>
    <xf numFmtId="0" fontId="12" fillId="0" borderId="0" xfId="0" applyFont="1" applyAlignment="1">
      <alignment wrapText="1"/>
    </xf>
    <xf numFmtId="9" fontId="6" fillId="0" borderId="0" xfId="0" applyNumberFormat="1" applyFont="1"/>
    <xf numFmtId="0" fontId="7" fillId="0" borderId="0" xfId="0" applyFont="1"/>
    <xf numFmtId="0" fontId="6" fillId="0" borderId="0" xfId="0" applyNumberFormat="1" applyFont="1" applyAlignment="1"/>
    <xf numFmtId="0" fontId="6" fillId="0" borderId="0" xfId="0" applyFont="1" applyAlignment="1"/>
    <xf numFmtId="0" fontId="9" fillId="0" borderId="0" xfId="0" applyFont="1" applyAlignment="1"/>
    <xf numFmtId="0" fontId="9" fillId="0" borderId="0" xfId="0" applyFont="1"/>
    <xf numFmtId="0" fontId="9" fillId="0" borderId="0" xfId="0" applyFont="1" applyAlignment="1">
      <alignment horizontal="left" wrapText="1"/>
    </xf>
    <xf numFmtId="0" fontId="6" fillId="0" borderId="0" xfId="0" applyNumberFormat="1" applyFont="1"/>
    <xf numFmtId="0" fontId="5" fillId="0" borderId="0" xfId="0" applyNumberFormat="1" applyFont="1"/>
    <xf numFmtId="0" fontId="13" fillId="0" borderId="0" xfId="0" applyFont="1" applyAlignment="1">
      <alignment wrapText="1"/>
    </xf>
    <xf numFmtId="0" fontId="14" fillId="0" borderId="0" xfId="0" applyFont="1"/>
    <xf numFmtId="2" fontId="14" fillId="0" borderId="0" xfId="0" applyNumberFormat="1" applyFont="1"/>
    <xf numFmtId="0" fontId="5" fillId="0" borderId="0" xfId="0" applyFont="1" applyAlignment="1"/>
    <xf numFmtId="2" fontId="5" fillId="0" borderId="0" xfId="0" applyNumberFormat="1" applyFont="1" applyAlignment="1">
      <alignment wrapText="1"/>
    </xf>
    <xf numFmtId="2" fontId="13" fillId="0" borderId="0" xfId="0" applyNumberFormat="1" applyFont="1" applyAlignment="1">
      <alignment wrapText="1"/>
    </xf>
    <xf numFmtId="1" fontId="6" fillId="0" borderId="0" xfId="0" applyNumberFormat="1" applyFont="1"/>
    <xf numFmtId="1" fontId="14" fillId="0" borderId="0" xfId="0" applyNumberFormat="1" applyFont="1"/>
    <xf numFmtId="1" fontId="13" fillId="0" borderId="0" xfId="0" applyNumberFormat="1" applyFont="1" applyAlignment="1">
      <alignment wrapText="1"/>
    </xf>
    <xf numFmtId="1" fontId="5" fillId="0" borderId="0" xfId="0" applyNumberFormat="1" applyFont="1" applyAlignment="1">
      <alignment wrapText="1"/>
    </xf>
    <xf numFmtId="1" fontId="6" fillId="0" borderId="0" xfId="0" applyNumberFormat="1" applyFont="1" applyAlignment="1">
      <alignment wrapText="1"/>
    </xf>
    <xf numFmtId="1" fontId="4" fillId="0" borderId="0" xfId="0" applyNumberFormat="1" applyFont="1" applyAlignment="1">
      <alignment wrapText="1"/>
    </xf>
    <xf numFmtId="1" fontId="11" fillId="0" borderId="0" xfId="0" applyNumberFormat="1" applyFont="1"/>
    <xf numFmtId="0" fontId="6" fillId="0" borderId="1" xfId="0" applyFont="1" applyBorder="1" applyAlignment="1">
      <alignment wrapText="1"/>
    </xf>
    <xf numFmtId="0" fontId="9" fillId="0" borderId="1" xfId="0" applyFont="1" applyBorder="1" applyAlignment="1">
      <alignment wrapText="1"/>
    </xf>
    <xf numFmtId="0" fontId="6" fillId="0" borderId="1" xfId="0" applyFont="1" applyBorder="1"/>
    <xf numFmtId="0" fontId="5" fillId="0" borderId="2" xfId="0" applyFont="1" applyBorder="1" applyAlignment="1">
      <alignment horizontal="left" wrapText="1"/>
    </xf>
    <xf numFmtId="1" fontId="11" fillId="0" borderId="2" xfId="0" applyNumberFormat="1" applyFont="1" applyBorder="1"/>
    <xf numFmtId="0" fontId="13" fillId="0" borderId="2" xfId="0" applyFont="1" applyBorder="1" applyAlignment="1">
      <alignment wrapText="1"/>
    </xf>
    <xf numFmtId="1" fontId="13" fillId="0" borderId="2" xfId="0" applyNumberFormat="1" applyFont="1" applyBorder="1" applyAlignment="1">
      <alignment wrapText="1"/>
    </xf>
    <xf numFmtId="0" fontId="6" fillId="0" borderId="2" xfId="0" applyFont="1" applyBorder="1"/>
    <xf numFmtId="0" fontId="6" fillId="0" borderId="1" xfId="0" applyFont="1" applyBorder="1" applyAlignment="1">
      <alignment vertical="top"/>
    </xf>
    <xf numFmtId="0" fontId="6" fillId="0" borderId="2" xfId="0" applyFont="1" applyBorder="1" applyAlignment="1">
      <alignment vertical="top"/>
    </xf>
    <xf numFmtId="0" fontId="5" fillId="0" borderId="2" xfId="0" applyFont="1" applyBorder="1" applyAlignment="1">
      <alignment wrapText="1"/>
    </xf>
    <xf numFmtId="0" fontId="15" fillId="0" borderId="0" xfId="0" applyFont="1" applyAlignment="1"/>
    <xf numFmtId="0" fontId="16" fillId="0" borderId="0" xfId="0" applyFont="1"/>
    <xf numFmtId="188" fontId="6" fillId="0" borderId="0" xfId="0" applyNumberFormat="1" applyFont="1"/>
    <xf numFmtId="0" fontId="17" fillId="0" borderId="0" xfId="0" applyFont="1" applyAlignment="1">
      <alignment wrapText="1"/>
    </xf>
    <xf numFmtId="0" fontId="18" fillId="0" borderId="0" xfId="0" applyFont="1"/>
    <xf numFmtId="0" fontId="6" fillId="0" borderId="1" xfId="0" applyFont="1" applyFill="1" applyBorder="1"/>
    <xf numFmtId="0" fontId="6" fillId="0" borderId="0" xfId="0" applyFont="1" applyAlignment="1">
      <alignment vertical="center"/>
    </xf>
    <xf numFmtId="0" fontId="19" fillId="0" borderId="0" xfId="0" applyFont="1"/>
    <xf numFmtId="0" fontId="20" fillId="0" borderId="0" xfId="0" applyFont="1" applyAlignment="1">
      <alignment vertical="top"/>
    </xf>
    <xf numFmtId="0" fontId="20" fillId="0" borderId="0" xfId="0" applyFont="1" applyAlignment="1"/>
    <xf numFmtId="0" fontId="0" fillId="0" borderId="0" xfId="0" applyFont="1" applyAlignment="1"/>
    <xf numFmtId="16" fontId="6" fillId="0" borderId="0" xfId="0" applyNumberFormat="1" applyFont="1"/>
    <xf numFmtId="0" fontId="5" fillId="0" borderId="0" xfId="0" applyFont="1" applyFill="1" applyAlignment="1">
      <alignment vertical="top" wrapText="1"/>
    </xf>
    <xf numFmtId="0" fontId="6" fillId="0" borderId="0" xfId="0" applyFont="1" applyBorder="1" applyAlignment="1">
      <alignment vertical="top"/>
    </xf>
    <xf numFmtId="0" fontId="6" fillId="0" borderId="0" xfId="0" applyFont="1" applyBorder="1" applyAlignment="1">
      <alignment wrapText="1"/>
    </xf>
    <xf numFmtId="0" fontId="9" fillId="0" borderId="0" xfId="0" applyFont="1" applyBorder="1" applyAlignment="1">
      <alignment wrapText="1"/>
    </xf>
    <xf numFmtId="0" fontId="6" fillId="0" borderId="0" xfId="0" applyFont="1" applyBorder="1"/>
    <xf numFmtId="0" fontId="0" fillId="0" borderId="0" xfId="0" applyFont="1" applyAlignment="1">
      <alignment vertical="top"/>
    </xf>
    <xf numFmtId="0" fontId="15" fillId="0" borderId="0" xfId="0" applyFont="1" applyAlignment="1">
      <alignment vertical="top"/>
    </xf>
  </cellXfs>
  <cellStyles count="2">
    <cellStyle name="Hyperlink 2" xfId="1"/>
    <cellStyle name="標準"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L254"/>
  <sheetViews>
    <sheetView zoomScale="75" workbookViewId="0">
      <pane ySplit="3" topLeftCell="A4" activePane="bottomLeft" state="frozen"/>
      <selection pane="bottomLeft" activeCell="B8" sqref="B8"/>
    </sheetView>
  </sheetViews>
  <sheetFormatPr defaultRowHeight="12.75"/>
  <cols>
    <col min="1" max="1" width="6.7109375" style="12" customWidth="1"/>
    <col min="2" max="2" width="110.140625" style="13" customWidth="1"/>
    <col min="3" max="3" width="9.140625" style="13"/>
    <col min="4" max="16384" width="9.140625" style="11"/>
  </cols>
  <sheetData>
    <row r="1" spans="1:12" ht="15.75">
      <c r="A1" s="10"/>
      <c r="B1" s="73" t="s">
        <v>316</v>
      </c>
      <c r="C1" s="1"/>
    </row>
    <row r="2" spans="1:12">
      <c r="B2" s="1"/>
      <c r="C2" s="1"/>
    </row>
    <row r="3" spans="1:12">
      <c r="A3" s="52"/>
      <c r="B3" s="44"/>
      <c r="C3" s="44" t="s">
        <v>92</v>
      </c>
      <c r="D3" s="46" t="s">
        <v>93</v>
      </c>
      <c r="E3" s="46" t="s">
        <v>99</v>
      </c>
      <c r="F3" s="46" t="s">
        <v>96</v>
      </c>
      <c r="G3" s="46" t="s">
        <v>101</v>
      </c>
      <c r="H3" s="46" t="s">
        <v>102</v>
      </c>
      <c r="I3" s="46" t="s">
        <v>106</v>
      </c>
      <c r="J3" s="46" t="s">
        <v>97</v>
      </c>
      <c r="K3" s="46" t="s">
        <v>98</v>
      </c>
      <c r="L3" s="46" t="s">
        <v>100</v>
      </c>
    </row>
    <row r="5" spans="1:12">
      <c r="B5" s="2" t="s">
        <v>109</v>
      </c>
      <c r="C5" s="2"/>
      <c r="E5" s="27"/>
    </row>
    <row r="7" spans="1:12">
      <c r="A7" s="12">
        <v>1</v>
      </c>
      <c r="B7" s="3" t="s">
        <v>113</v>
      </c>
      <c r="C7" s="3"/>
    </row>
    <row r="8" spans="1:12">
      <c r="B8" s="4" t="s">
        <v>114</v>
      </c>
      <c r="C8" s="3" t="s">
        <v>95</v>
      </c>
      <c r="D8" s="11" t="s">
        <v>95</v>
      </c>
      <c r="E8" s="11" t="s">
        <v>95</v>
      </c>
      <c r="F8" s="11" t="s">
        <v>95</v>
      </c>
      <c r="G8" s="11" t="s">
        <v>95</v>
      </c>
      <c r="H8" s="11" t="s">
        <v>95</v>
      </c>
      <c r="I8" s="11" t="s">
        <v>95</v>
      </c>
      <c r="J8" s="11" t="s">
        <v>95</v>
      </c>
      <c r="K8" s="11" t="s">
        <v>95</v>
      </c>
      <c r="L8" s="11" t="s">
        <v>95</v>
      </c>
    </row>
    <row r="9" spans="1:12">
      <c r="B9" s="4" t="s">
        <v>110</v>
      </c>
      <c r="C9" s="3"/>
    </row>
    <row r="10" spans="1:12">
      <c r="B10" s="4" t="s">
        <v>112</v>
      </c>
      <c r="C10" s="3" t="s">
        <v>94</v>
      </c>
      <c r="D10" s="11" t="s">
        <v>95</v>
      </c>
      <c r="E10" s="11" t="s">
        <v>95</v>
      </c>
      <c r="F10" s="11" t="s">
        <v>95</v>
      </c>
      <c r="G10" s="11" t="s">
        <v>95</v>
      </c>
      <c r="H10" s="11" t="s">
        <v>94</v>
      </c>
      <c r="I10" s="11" t="s">
        <v>94</v>
      </c>
      <c r="J10" s="11" t="s">
        <v>95</v>
      </c>
      <c r="K10" s="11" t="s">
        <v>95</v>
      </c>
      <c r="L10" s="11" t="s">
        <v>95</v>
      </c>
    </row>
    <row r="11" spans="1:12">
      <c r="B11" s="4" t="s">
        <v>111</v>
      </c>
      <c r="C11" s="3"/>
    </row>
    <row r="12" spans="1:12">
      <c r="B12" s="4" t="s">
        <v>103</v>
      </c>
      <c r="C12" s="6" t="s">
        <v>190</v>
      </c>
      <c r="H12" s="25" t="s">
        <v>302</v>
      </c>
      <c r="I12" s="6"/>
    </row>
    <row r="13" spans="1:12">
      <c r="B13" s="4"/>
      <c r="C13" s="3"/>
      <c r="H13" s="26"/>
      <c r="I13" s="26"/>
    </row>
    <row r="14" spans="1:12">
      <c r="A14" s="12">
        <v>2</v>
      </c>
      <c r="B14" s="3" t="s">
        <v>115</v>
      </c>
      <c r="C14" s="3"/>
    </row>
    <row r="15" spans="1:12">
      <c r="B15" s="4" t="s">
        <v>0</v>
      </c>
      <c r="C15" s="3"/>
    </row>
    <row r="16" spans="1:12">
      <c r="B16" s="4" t="s">
        <v>1</v>
      </c>
      <c r="C16" s="3"/>
    </row>
    <row r="17" spans="1:12">
      <c r="B17" s="4" t="s">
        <v>2</v>
      </c>
      <c r="C17" s="3"/>
    </row>
    <row r="18" spans="1:12">
      <c r="B18" s="4" t="s">
        <v>3</v>
      </c>
      <c r="C18" s="3"/>
    </row>
    <row r="19" spans="1:12">
      <c r="B19" s="4" t="s">
        <v>4</v>
      </c>
      <c r="C19" s="3"/>
      <c r="H19" s="11" t="s">
        <v>94</v>
      </c>
    </row>
    <row r="20" spans="1:12">
      <c r="B20" s="4" t="s">
        <v>5</v>
      </c>
      <c r="C20" s="3"/>
    </row>
    <row r="21" spans="1:12">
      <c r="B21" s="4" t="s">
        <v>6</v>
      </c>
      <c r="C21" s="3" t="s">
        <v>94</v>
      </c>
    </row>
    <row r="22" spans="1:12">
      <c r="B22" s="4" t="s">
        <v>7</v>
      </c>
      <c r="C22" s="3"/>
    </row>
    <row r="23" spans="1:12">
      <c r="B23" s="4" t="s">
        <v>8</v>
      </c>
      <c r="C23" s="3"/>
      <c r="H23" s="11" t="s">
        <v>94</v>
      </c>
    </row>
    <row r="24" spans="1:12">
      <c r="B24" s="4" t="s">
        <v>9</v>
      </c>
      <c r="C24" s="3"/>
      <c r="I24" s="11" t="s">
        <v>94</v>
      </c>
    </row>
    <row r="25" spans="1:12">
      <c r="B25" s="4" t="s">
        <v>103</v>
      </c>
      <c r="C25" s="3"/>
      <c r="I25" s="11" t="s">
        <v>243</v>
      </c>
    </row>
    <row r="26" spans="1:12">
      <c r="B26" s="4"/>
      <c r="C26" s="3"/>
    </row>
    <row r="27" spans="1:12">
      <c r="A27" s="12">
        <v>3</v>
      </c>
      <c r="B27" s="3" t="s">
        <v>116</v>
      </c>
      <c r="C27" s="3" t="s">
        <v>94</v>
      </c>
      <c r="D27" s="11" t="s">
        <v>95</v>
      </c>
      <c r="E27" s="11" t="s">
        <v>94</v>
      </c>
      <c r="F27" s="11" t="s">
        <v>95</v>
      </c>
      <c r="G27" s="11" t="s">
        <v>94</v>
      </c>
      <c r="H27" s="72" t="s">
        <v>95</v>
      </c>
      <c r="I27" s="11" t="s">
        <v>94</v>
      </c>
      <c r="J27" s="11" t="s">
        <v>95</v>
      </c>
      <c r="K27" s="11" t="s">
        <v>95</v>
      </c>
      <c r="L27" s="11" t="s">
        <v>95</v>
      </c>
    </row>
    <row r="28" spans="1:12">
      <c r="B28" s="3" t="s">
        <v>10</v>
      </c>
      <c r="C28" s="3" t="s">
        <v>94</v>
      </c>
      <c r="E28" s="11" t="s">
        <v>94</v>
      </c>
      <c r="G28" s="11" t="s">
        <v>94</v>
      </c>
      <c r="H28" s="72"/>
      <c r="I28" s="11" t="s">
        <v>94</v>
      </c>
    </row>
    <row r="29" spans="1:12">
      <c r="B29" s="4" t="s">
        <v>12</v>
      </c>
      <c r="C29" s="6" t="s">
        <v>191</v>
      </c>
      <c r="E29" s="6" t="s">
        <v>300</v>
      </c>
      <c r="F29" s="11" t="s">
        <v>286</v>
      </c>
      <c r="G29" s="11" t="s">
        <v>223</v>
      </c>
      <c r="I29" s="11" t="s">
        <v>244</v>
      </c>
    </row>
    <row r="30" spans="1:12">
      <c r="B30" s="4" t="s">
        <v>103</v>
      </c>
      <c r="C30" s="6"/>
    </row>
    <row r="31" spans="1:12">
      <c r="B31" s="4"/>
      <c r="C31" s="3"/>
    </row>
    <row r="32" spans="1:12" s="14" customFormat="1" ht="12.75" customHeight="1">
      <c r="A32" s="14">
        <v>4</v>
      </c>
      <c r="B32" s="7" t="s">
        <v>117</v>
      </c>
      <c r="C32" s="7" t="s">
        <v>95</v>
      </c>
      <c r="D32" s="14" t="s">
        <v>95</v>
      </c>
      <c r="E32" s="14" t="s">
        <v>95</v>
      </c>
      <c r="F32" s="14" t="s">
        <v>95</v>
      </c>
      <c r="G32" s="14" t="s">
        <v>95</v>
      </c>
      <c r="H32" s="63" t="s">
        <v>247</v>
      </c>
      <c r="I32" s="63" t="s">
        <v>247</v>
      </c>
      <c r="J32" s="14" t="s">
        <v>95</v>
      </c>
      <c r="K32" s="9" t="s">
        <v>95</v>
      </c>
      <c r="L32" s="14" t="s">
        <v>95</v>
      </c>
    </row>
    <row r="33" spans="1:12">
      <c r="B33" s="3" t="s">
        <v>14</v>
      </c>
      <c r="C33" s="3" t="s">
        <v>94</v>
      </c>
      <c r="D33" s="3" t="s">
        <v>95</v>
      </c>
      <c r="E33" s="3" t="s">
        <v>95</v>
      </c>
      <c r="F33" s="3" t="s">
        <v>95</v>
      </c>
      <c r="G33" s="3" t="s">
        <v>95</v>
      </c>
      <c r="H33" s="63" t="s">
        <v>247</v>
      </c>
      <c r="I33" s="63" t="s">
        <v>247</v>
      </c>
      <c r="J33" s="3" t="s">
        <v>95</v>
      </c>
      <c r="K33" s="3" t="s">
        <v>94</v>
      </c>
      <c r="L33" s="3" t="s">
        <v>95</v>
      </c>
    </row>
    <row r="34" spans="1:12">
      <c r="B34" s="3" t="s">
        <v>11</v>
      </c>
      <c r="C34" s="3"/>
    </row>
    <row r="35" spans="1:12" s="16" customFormat="1">
      <c r="A35" s="12"/>
      <c r="B35" s="5" t="s">
        <v>13</v>
      </c>
      <c r="C35" s="13"/>
      <c r="D35" s="11"/>
    </row>
    <row r="36" spans="1:12" s="16" customFormat="1">
      <c r="A36" s="12"/>
      <c r="B36" s="28" t="s">
        <v>103</v>
      </c>
      <c r="C36" s="6" t="s">
        <v>192</v>
      </c>
      <c r="D36" s="11"/>
      <c r="E36" s="11"/>
      <c r="F36" s="11"/>
      <c r="G36" s="23"/>
      <c r="K36" s="11" t="s">
        <v>263</v>
      </c>
    </row>
    <row r="37" spans="1:12" s="16" customFormat="1">
      <c r="A37" s="12"/>
      <c r="B37" s="5"/>
      <c r="C37" s="13"/>
      <c r="D37" s="11"/>
      <c r="E37" s="11"/>
      <c r="F37" s="11"/>
      <c r="G37" s="23"/>
    </row>
    <row r="38" spans="1:12" s="16" customFormat="1">
      <c r="A38" s="14">
        <v>5</v>
      </c>
      <c r="B38" s="7" t="s">
        <v>153</v>
      </c>
      <c r="C38" s="13" t="s">
        <v>95</v>
      </c>
      <c r="D38" s="11" t="s">
        <v>94</v>
      </c>
      <c r="E38" s="11" t="s">
        <v>95</v>
      </c>
      <c r="F38" s="11" t="s">
        <v>95</v>
      </c>
      <c r="G38" s="11" t="s">
        <v>95</v>
      </c>
      <c r="H38" s="72" t="s">
        <v>94</v>
      </c>
      <c r="I38" s="11" t="s">
        <v>94</v>
      </c>
      <c r="J38" s="11" t="s">
        <v>95</v>
      </c>
      <c r="K38" s="11" t="s">
        <v>95</v>
      </c>
      <c r="L38" s="11" t="s">
        <v>95</v>
      </c>
    </row>
    <row r="39" spans="1:12" s="16" customFormat="1">
      <c r="A39" s="12"/>
      <c r="B39" s="3" t="s">
        <v>154</v>
      </c>
      <c r="C39" s="13" t="s">
        <v>95</v>
      </c>
      <c r="D39" s="11" t="s">
        <v>94</v>
      </c>
      <c r="E39" s="11" t="s">
        <v>95</v>
      </c>
      <c r="F39" s="11" t="s">
        <v>95</v>
      </c>
      <c r="G39" s="11" t="s">
        <v>95</v>
      </c>
      <c r="H39" s="72" t="s">
        <v>94</v>
      </c>
      <c r="I39" s="11" t="s">
        <v>94</v>
      </c>
      <c r="J39" s="11" t="s">
        <v>95</v>
      </c>
      <c r="K39" s="11" t="s">
        <v>95</v>
      </c>
      <c r="L39" s="11" t="s">
        <v>95</v>
      </c>
    </row>
    <row r="40" spans="1:12" s="16" customFormat="1">
      <c r="A40" s="12"/>
      <c r="B40" s="5" t="s">
        <v>13</v>
      </c>
      <c r="C40" s="18"/>
    </row>
    <row r="41" spans="1:12" s="16" customFormat="1">
      <c r="A41" s="12"/>
      <c r="B41" s="28" t="s">
        <v>103</v>
      </c>
      <c r="C41" s="18"/>
      <c r="D41" s="6" t="s">
        <v>203</v>
      </c>
      <c r="G41" s="23" t="s">
        <v>224</v>
      </c>
      <c r="H41" s="63" t="s">
        <v>247</v>
      </c>
      <c r="I41" s="11" t="s">
        <v>245</v>
      </c>
    </row>
    <row r="42" spans="1:12" s="16" customFormat="1">
      <c r="A42" s="17"/>
      <c r="B42" s="18"/>
      <c r="C42" s="18"/>
      <c r="G42" s="15"/>
    </row>
    <row r="43" spans="1:12" s="16" customFormat="1">
      <c r="A43" s="17"/>
      <c r="B43" s="18"/>
      <c r="C43" s="18"/>
      <c r="G43" s="15"/>
    </row>
    <row r="44" spans="1:12">
      <c r="A44" s="17"/>
      <c r="B44" s="2" t="s">
        <v>15</v>
      </c>
      <c r="C44" s="2"/>
    </row>
    <row r="46" spans="1:12">
      <c r="A46" s="12">
        <v>6</v>
      </c>
      <c r="B46" s="3" t="s">
        <v>118</v>
      </c>
      <c r="C46" s="3"/>
    </row>
    <row r="47" spans="1:12">
      <c r="B47" s="4" t="s">
        <v>119</v>
      </c>
      <c r="C47" s="3" t="s">
        <v>95</v>
      </c>
      <c r="D47" s="11" t="s">
        <v>95</v>
      </c>
      <c r="E47" s="11" t="s">
        <v>95</v>
      </c>
      <c r="F47" s="11" t="s">
        <v>95</v>
      </c>
      <c r="G47" s="11" t="s">
        <v>95</v>
      </c>
      <c r="H47" s="11" t="s">
        <v>95</v>
      </c>
      <c r="I47" s="11" t="s">
        <v>95</v>
      </c>
      <c r="J47" s="11" t="s">
        <v>95</v>
      </c>
      <c r="K47" s="11" t="s">
        <v>95</v>
      </c>
      <c r="L47" s="11" t="s">
        <v>95</v>
      </c>
    </row>
    <row r="48" spans="1:12">
      <c r="B48" s="4" t="s">
        <v>16</v>
      </c>
      <c r="C48" s="3"/>
    </row>
    <row r="49" spans="1:12">
      <c r="B49" s="4" t="s">
        <v>18</v>
      </c>
      <c r="C49" s="11" t="s">
        <v>95</v>
      </c>
      <c r="D49" s="11" t="s">
        <v>95</v>
      </c>
      <c r="E49" s="11" t="s">
        <v>95</v>
      </c>
      <c r="F49" s="11" t="s">
        <v>95</v>
      </c>
      <c r="G49" s="11" t="s">
        <v>95</v>
      </c>
      <c r="H49" s="11" t="s">
        <v>94</v>
      </c>
      <c r="I49" s="11" t="s">
        <v>94</v>
      </c>
      <c r="J49" s="11" t="s">
        <v>95</v>
      </c>
      <c r="K49" s="11" t="s">
        <v>94</v>
      </c>
      <c r="L49" s="11" t="s">
        <v>95</v>
      </c>
    </row>
    <row r="50" spans="1:12">
      <c r="B50" s="4" t="s">
        <v>17</v>
      </c>
      <c r="C50" s="3"/>
    </row>
    <row r="51" spans="1:12">
      <c r="B51" s="4" t="s">
        <v>103</v>
      </c>
      <c r="C51" s="6"/>
      <c r="H51" s="25" t="s">
        <v>304</v>
      </c>
      <c r="K51" s="11" t="s">
        <v>295</v>
      </c>
    </row>
    <row r="52" spans="1:12">
      <c r="B52" s="4"/>
      <c r="C52" s="3"/>
    </row>
    <row r="53" spans="1:12">
      <c r="A53" s="12">
        <v>7</v>
      </c>
      <c r="B53" s="3" t="s">
        <v>120</v>
      </c>
      <c r="C53" s="3"/>
    </row>
    <row r="54" spans="1:12">
      <c r="B54" s="4" t="s">
        <v>19</v>
      </c>
      <c r="C54" s="3"/>
    </row>
    <row r="55" spans="1:12">
      <c r="B55" s="4" t="s">
        <v>1</v>
      </c>
      <c r="C55" s="3"/>
    </row>
    <row r="56" spans="1:12">
      <c r="B56" s="4" t="s">
        <v>2</v>
      </c>
      <c r="C56" s="3"/>
    </row>
    <row r="57" spans="1:12">
      <c r="B57" s="4" t="s">
        <v>3</v>
      </c>
      <c r="C57" s="3"/>
    </row>
    <row r="58" spans="1:12">
      <c r="B58" s="4" t="s">
        <v>4</v>
      </c>
      <c r="C58" s="3"/>
    </row>
    <row r="59" spans="1:12">
      <c r="B59" s="4" t="s">
        <v>5</v>
      </c>
      <c r="C59" s="3"/>
    </row>
    <row r="60" spans="1:12">
      <c r="B60" s="4" t="s">
        <v>6</v>
      </c>
      <c r="C60" s="3"/>
    </row>
    <row r="61" spans="1:12">
      <c r="B61" s="4" t="s">
        <v>7</v>
      </c>
      <c r="C61" s="3"/>
    </row>
    <row r="62" spans="1:12">
      <c r="B62" s="4" t="s">
        <v>8</v>
      </c>
      <c r="C62" s="3"/>
    </row>
    <row r="63" spans="1:12">
      <c r="B63" s="4" t="s">
        <v>9</v>
      </c>
      <c r="C63" s="3"/>
      <c r="I63" s="11" t="s">
        <v>94</v>
      </c>
      <c r="K63" s="11" t="s">
        <v>94</v>
      </c>
    </row>
    <row r="64" spans="1:12">
      <c r="B64" s="4" t="s">
        <v>103</v>
      </c>
      <c r="C64" s="3"/>
      <c r="I64" s="11" t="s">
        <v>243</v>
      </c>
      <c r="K64" s="11" t="s">
        <v>296</v>
      </c>
    </row>
    <row r="65" spans="1:12">
      <c r="B65" s="4"/>
      <c r="C65" s="3"/>
    </row>
    <row r="66" spans="1:12" ht="24.75" customHeight="1">
      <c r="A66" s="12">
        <v>8</v>
      </c>
      <c r="B66" s="3" t="s">
        <v>121</v>
      </c>
      <c r="C66" s="3"/>
    </row>
    <row r="67" spans="1:12">
      <c r="B67" s="4" t="s">
        <v>20</v>
      </c>
      <c r="C67" s="3"/>
      <c r="H67" s="11" t="s">
        <v>94</v>
      </c>
      <c r="I67" s="11" t="s">
        <v>94</v>
      </c>
      <c r="K67" s="11" t="s">
        <v>94</v>
      </c>
      <c r="L67" s="11" t="s">
        <v>94</v>
      </c>
    </row>
    <row r="68" spans="1:12">
      <c r="B68" s="4" t="s">
        <v>21</v>
      </c>
      <c r="C68" s="3"/>
      <c r="D68" s="11" t="s">
        <v>94</v>
      </c>
    </row>
    <row r="69" spans="1:12">
      <c r="B69" s="4" t="s">
        <v>22</v>
      </c>
      <c r="C69" s="3" t="s">
        <v>94</v>
      </c>
    </row>
    <row r="70" spans="1:12">
      <c r="B70" s="4" t="s">
        <v>103</v>
      </c>
      <c r="C70" s="3"/>
      <c r="I70" s="6" t="s">
        <v>254</v>
      </c>
    </row>
    <row r="71" spans="1:12">
      <c r="B71" s="4"/>
      <c r="C71" s="3"/>
    </row>
    <row r="72" spans="1:12" ht="24.75" customHeight="1">
      <c r="A72" s="12">
        <v>9</v>
      </c>
      <c r="B72" s="3" t="s">
        <v>122</v>
      </c>
      <c r="C72" s="3"/>
    </row>
    <row r="73" spans="1:12">
      <c r="B73" s="4" t="s">
        <v>23</v>
      </c>
      <c r="C73" s="3"/>
      <c r="H73" s="11" t="s">
        <v>94</v>
      </c>
      <c r="L73" s="11" t="s">
        <v>94</v>
      </c>
    </row>
    <row r="74" spans="1:12">
      <c r="B74" s="4" t="s">
        <v>24</v>
      </c>
      <c r="C74" s="3"/>
      <c r="G74" s="11" t="s">
        <v>94</v>
      </c>
    </row>
    <row r="75" spans="1:12">
      <c r="B75" s="4" t="s">
        <v>25</v>
      </c>
      <c r="C75" s="3" t="s">
        <v>94</v>
      </c>
      <c r="D75" s="11" t="s">
        <v>94</v>
      </c>
      <c r="E75" s="11" t="s">
        <v>94</v>
      </c>
      <c r="K75" s="11" t="s">
        <v>94</v>
      </c>
    </row>
    <row r="76" spans="1:12">
      <c r="B76" s="4" t="s">
        <v>26</v>
      </c>
      <c r="C76" s="3"/>
    </row>
    <row r="77" spans="1:12">
      <c r="B77" s="4" t="s">
        <v>103</v>
      </c>
      <c r="C77" s="3"/>
      <c r="G77" s="11" t="s">
        <v>307</v>
      </c>
      <c r="H77" s="63" t="s">
        <v>247</v>
      </c>
      <c r="K77" s="11" t="s">
        <v>297</v>
      </c>
    </row>
    <row r="78" spans="1:12">
      <c r="B78" s="4"/>
      <c r="C78" s="3"/>
    </row>
    <row r="79" spans="1:12">
      <c r="A79" s="14">
        <v>10</v>
      </c>
      <c r="B79" s="7" t="s">
        <v>159</v>
      </c>
      <c r="C79" s="3" t="s">
        <v>95</v>
      </c>
      <c r="D79" s="11" t="s">
        <v>94</v>
      </c>
      <c r="E79" s="11" t="s">
        <v>95</v>
      </c>
      <c r="F79" s="11" t="s">
        <v>95</v>
      </c>
      <c r="G79" s="11" t="s">
        <v>95</v>
      </c>
      <c r="H79" s="11" t="s">
        <v>94</v>
      </c>
      <c r="I79" s="11" t="s">
        <v>94</v>
      </c>
      <c r="J79" s="11" t="s">
        <v>95</v>
      </c>
      <c r="K79" s="11" t="s">
        <v>94</v>
      </c>
      <c r="L79" s="11" t="s">
        <v>95</v>
      </c>
    </row>
    <row r="80" spans="1:12">
      <c r="B80" s="3" t="s">
        <v>154</v>
      </c>
      <c r="C80" s="3" t="s">
        <v>95</v>
      </c>
      <c r="D80" s="11" t="s">
        <v>94</v>
      </c>
      <c r="E80" s="11" t="s">
        <v>95</v>
      </c>
      <c r="F80" s="11" t="s">
        <v>95</v>
      </c>
      <c r="G80" s="11" t="s">
        <v>95</v>
      </c>
      <c r="H80" s="11" t="s">
        <v>94</v>
      </c>
      <c r="I80" s="11" t="s">
        <v>94</v>
      </c>
      <c r="J80" s="11" t="s">
        <v>95</v>
      </c>
      <c r="K80" s="11" t="s">
        <v>94</v>
      </c>
      <c r="L80" s="11" t="s">
        <v>95</v>
      </c>
    </row>
    <row r="81" spans="1:12">
      <c r="B81" s="5" t="s">
        <v>13</v>
      </c>
      <c r="C81" s="3"/>
    </row>
    <row r="82" spans="1:12">
      <c r="B82" s="28" t="s">
        <v>103</v>
      </c>
      <c r="C82" s="3"/>
      <c r="D82" s="6" t="s">
        <v>203</v>
      </c>
      <c r="G82" s="25" t="s">
        <v>308</v>
      </c>
      <c r="H82" s="63" t="s">
        <v>247</v>
      </c>
      <c r="I82" s="11" t="s">
        <v>246</v>
      </c>
      <c r="K82" s="11" t="s">
        <v>298</v>
      </c>
    </row>
    <row r="83" spans="1:12">
      <c r="B83" s="28"/>
      <c r="C83" s="3"/>
    </row>
    <row r="84" spans="1:12">
      <c r="B84" s="4"/>
      <c r="C84" s="3"/>
    </row>
    <row r="85" spans="1:12">
      <c r="B85" s="2" t="s">
        <v>27</v>
      </c>
      <c r="C85" s="2"/>
    </row>
    <row r="87" spans="1:12">
      <c r="A87" s="12">
        <v>11</v>
      </c>
      <c r="B87" s="3" t="s">
        <v>123</v>
      </c>
      <c r="C87" s="3"/>
    </row>
    <row r="88" spans="1:12">
      <c r="B88" s="4" t="s">
        <v>28</v>
      </c>
      <c r="C88" s="3" t="s">
        <v>95</v>
      </c>
      <c r="D88" s="11" t="s">
        <v>95</v>
      </c>
      <c r="E88" s="11" t="s">
        <v>95</v>
      </c>
      <c r="F88" s="11" t="s">
        <v>95</v>
      </c>
      <c r="G88" s="11" t="s">
        <v>95</v>
      </c>
      <c r="H88" s="11" t="s">
        <v>95</v>
      </c>
      <c r="I88" s="11" t="s">
        <v>95</v>
      </c>
      <c r="J88" s="11" t="s">
        <v>95</v>
      </c>
      <c r="K88" s="11" t="s">
        <v>95</v>
      </c>
      <c r="L88" s="11" t="s">
        <v>95</v>
      </c>
    </row>
    <row r="89" spans="1:12">
      <c r="B89" s="4" t="s">
        <v>29</v>
      </c>
      <c r="C89" s="3"/>
      <c r="I89" s="6"/>
    </row>
    <row r="90" spans="1:12">
      <c r="B90" s="4" t="s">
        <v>30</v>
      </c>
      <c r="C90" s="3"/>
      <c r="I90" s="6"/>
    </row>
    <row r="91" spans="1:12">
      <c r="B91" s="4" t="s">
        <v>31</v>
      </c>
      <c r="C91" s="3"/>
      <c r="L91" s="6"/>
    </row>
    <row r="92" spans="1:12">
      <c r="B92" s="4" t="s">
        <v>103</v>
      </c>
      <c r="C92" s="3"/>
      <c r="I92" s="6"/>
      <c r="L92" s="6"/>
    </row>
    <row r="93" spans="1:12">
      <c r="B93" s="4"/>
      <c r="C93" s="3"/>
      <c r="L93" s="6"/>
    </row>
    <row r="94" spans="1:12">
      <c r="A94" s="12">
        <v>12</v>
      </c>
      <c r="B94" s="3" t="s">
        <v>32</v>
      </c>
      <c r="C94" s="3" t="s">
        <v>95</v>
      </c>
      <c r="D94" s="11" t="s">
        <v>95</v>
      </c>
      <c r="E94" s="11" t="s">
        <v>95</v>
      </c>
      <c r="F94" s="11" t="s">
        <v>95</v>
      </c>
      <c r="G94" s="11" t="s">
        <v>95</v>
      </c>
      <c r="H94" s="11" t="s">
        <v>95</v>
      </c>
      <c r="I94" s="11" t="s">
        <v>95</v>
      </c>
      <c r="J94" s="11" t="s">
        <v>95</v>
      </c>
      <c r="K94" s="11" t="s">
        <v>95</v>
      </c>
      <c r="L94" s="11" t="s">
        <v>95</v>
      </c>
    </row>
    <row r="95" spans="1:12" s="19" customFormat="1">
      <c r="A95" s="12"/>
      <c r="B95" s="4" t="s">
        <v>13</v>
      </c>
      <c r="C95" s="3"/>
      <c r="D95" s="11"/>
      <c r="E95" s="11"/>
      <c r="F95" s="11"/>
      <c r="G95" s="6"/>
    </row>
    <row r="96" spans="1:12" s="19" customFormat="1">
      <c r="A96" s="12"/>
      <c r="B96" s="4" t="s">
        <v>103</v>
      </c>
      <c r="C96" s="3"/>
      <c r="D96" s="11"/>
      <c r="E96" s="11"/>
      <c r="F96" s="11"/>
      <c r="G96" s="6" t="s">
        <v>225</v>
      </c>
    </row>
    <row r="97" spans="1:12" s="19" customFormat="1">
      <c r="A97" s="12"/>
      <c r="B97" s="4"/>
      <c r="C97" s="3"/>
      <c r="D97" s="11"/>
      <c r="E97" s="11"/>
      <c r="F97" s="11"/>
      <c r="G97" s="6"/>
    </row>
    <row r="98" spans="1:12" s="19" customFormat="1">
      <c r="A98" s="20"/>
      <c r="B98" s="21"/>
      <c r="C98" s="21"/>
    </row>
    <row r="99" spans="1:12">
      <c r="A99" s="20"/>
      <c r="B99" s="2" t="s">
        <v>33</v>
      </c>
      <c r="C99" s="2"/>
    </row>
    <row r="101" spans="1:12" ht="24.75" customHeight="1">
      <c r="A101" s="12">
        <v>13</v>
      </c>
      <c r="B101" s="3" t="s">
        <v>124</v>
      </c>
      <c r="C101" s="3" t="s">
        <v>94</v>
      </c>
      <c r="D101" s="11" t="s">
        <v>94</v>
      </c>
      <c r="E101" s="11" t="s">
        <v>95</v>
      </c>
      <c r="F101" s="11" t="s">
        <v>94</v>
      </c>
      <c r="G101" s="6" t="s">
        <v>94</v>
      </c>
      <c r="H101" s="64" t="s">
        <v>247</v>
      </c>
      <c r="I101" s="64" t="s">
        <v>247</v>
      </c>
      <c r="J101" s="65" t="s">
        <v>94</v>
      </c>
      <c r="K101" s="65" t="s">
        <v>94</v>
      </c>
      <c r="L101" s="11" t="s">
        <v>94</v>
      </c>
    </row>
    <row r="102" spans="1:12">
      <c r="B102" s="4" t="s">
        <v>34</v>
      </c>
      <c r="C102" s="3" t="s">
        <v>94</v>
      </c>
      <c r="G102" s="6"/>
      <c r="K102" s="65" t="s">
        <v>94</v>
      </c>
      <c r="L102" s="22" t="s">
        <v>94</v>
      </c>
    </row>
    <row r="103" spans="1:12">
      <c r="B103" s="4" t="s">
        <v>35</v>
      </c>
      <c r="C103" s="3" t="s">
        <v>94</v>
      </c>
      <c r="G103" s="6"/>
      <c r="I103" s="22"/>
      <c r="K103" s="65" t="s">
        <v>94</v>
      </c>
    </row>
    <row r="104" spans="1:12">
      <c r="B104" s="4" t="s">
        <v>36</v>
      </c>
      <c r="C104" s="3" t="s">
        <v>94</v>
      </c>
      <c r="G104" s="6"/>
      <c r="I104" s="22"/>
      <c r="K104" s="65" t="s">
        <v>94</v>
      </c>
    </row>
    <row r="105" spans="1:12">
      <c r="B105" s="4" t="s">
        <v>37</v>
      </c>
      <c r="C105" s="3" t="s">
        <v>94</v>
      </c>
      <c r="D105" s="11" t="s">
        <v>94</v>
      </c>
      <c r="F105" s="11" t="s">
        <v>94</v>
      </c>
      <c r="G105" s="6" t="s">
        <v>94</v>
      </c>
      <c r="I105" s="22"/>
      <c r="K105" s="65" t="s">
        <v>94</v>
      </c>
      <c r="L105" s="11" t="s">
        <v>94</v>
      </c>
    </row>
    <row r="106" spans="1:12">
      <c r="B106" s="4" t="s">
        <v>39</v>
      </c>
      <c r="C106" s="3" t="s">
        <v>94</v>
      </c>
      <c r="D106" s="11" t="s">
        <v>94</v>
      </c>
      <c r="F106" s="11" t="s">
        <v>94</v>
      </c>
      <c r="G106" s="6"/>
      <c r="I106" s="22"/>
      <c r="K106" s="65" t="s">
        <v>94</v>
      </c>
    </row>
    <row r="107" spans="1:12">
      <c r="B107" s="4" t="s">
        <v>40</v>
      </c>
      <c r="C107" s="3" t="s">
        <v>94</v>
      </c>
      <c r="J107" s="11" t="s">
        <v>94</v>
      </c>
      <c r="K107" s="65" t="s">
        <v>94</v>
      </c>
    </row>
    <row r="108" spans="1:12">
      <c r="B108" s="4" t="s">
        <v>103</v>
      </c>
      <c r="C108" s="6" t="s">
        <v>193</v>
      </c>
      <c r="F108" s="30" t="s">
        <v>214</v>
      </c>
      <c r="G108" s="6" t="s">
        <v>226</v>
      </c>
      <c r="I108" s="6"/>
      <c r="J108" s="6" t="s">
        <v>258</v>
      </c>
      <c r="K108" s="24" t="s">
        <v>299</v>
      </c>
      <c r="L108" s="11" t="s">
        <v>265</v>
      </c>
    </row>
    <row r="109" spans="1:12">
      <c r="B109" s="4"/>
      <c r="C109" s="3"/>
      <c r="K109" s="25"/>
    </row>
    <row r="110" spans="1:12" ht="25.5">
      <c r="A110" s="12">
        <v>14</v>
      </c>
      <c r="B110" s="3" t="s">
        <v>125</v>
      </c>
      <c r="C110" s="3" t="s">
        <v>95</v>
      </c>
      <c r="D110" s="11" t="s">
        <v>95</v>
      </c>
      <c r="E110" s="11" t="s">
        <v>95</v>
      </c>
      <c r="F110" s="11" t="s">
        <v>95</v>
      </c>
      <c r="G110" s="6" t="s">
        <v>95</v>
      </c>
      <c r="H110" s="64" t="s">
        <v>247</v>
      </c>
      <c r="I110" s="64" t="s">
        <v>247</v>
      </c>
      <c r="J110" s="65" t="s">
        <v>95</v>
      </c>
      <c r="K110" s="65" t="s">
        <v>95</v>
      </c>
    </row>
    <row r="111" spans="1:12">
      <c r="B111" s="4" t="s">
        <v>41</v>
      </c>
      <c r="C111" s="3"/>
    </row>
    <row r="112" spans="1:12">
      <c r="B112" s="4" t="s">
        <v>42</v>
      </c>
      <c r="C112" s="3"/>
    </row>
    <row r="113" spans="1:12">
      <c r="B113" s="4" t="s">
        <v>43</v>
      </c>
      <c r="C113" s="3"/>
    </row>
    <row r="114" spans="1:12">
      <c r="B114" s="4" t="s">
        <v>103</v>
      </c>
      <c r="C114" s="3"/>
      <c r="F114" s="6"/>
    </row>
    <row r="115" spans="1:12">
      <c r="B115" s="4"/>
      <c r="C115" s="3"/>
    </row>
    <row r="116" spans="1:12" ht="12.75" customHeight="1">
      <c r="A116" s="12">
        <v>15</v>
      </c>
      <c r="B116" s="3" t="s">
        <v>126</v>
      </c>
      <c r="C116" s="3"/>
      <c r="D116" s="11" t="s">
        <v>94</v>
      </c>
      <c r="F116" s="11" t="s">
        <v>94</v>
      </c>
      <c r="G116" s="6" t="s">
        <v>94</v>
      </c>
      <c r="H116" s="64" t="s">
        <v>247</v>
      </c>
      <c r="I116" s="63" t="s">
        <v>247</v>
      </c>
      <c r="L116" s="11" t="s">
        <v>94</v>
      </c>
    </row>
    <row r="117" spans="1:12">
      <c r="B117" s="4" t="s">
        <v>34</v>
      </c>
      <c r="C117" s="3"/>
    </row>
    <row r="118" spans="1:12">
      <c r="B118" s="4" t="s">
        <v>35</v>
      </c>
      <c r="C118" s="3"/>
    </row>
    <row r="119" spans="1:12">
      <c r="B119" s="4" t="s">
        <v>36</v>
      </c>
      <c r="C119" s="3"/>
    </row>
    <row r="120" spans="1:12">
      <c r="B120" s="4" t="s">
        <v>37</v>
      </c>
      <c r="C120" s="3"/>
      <c r="D120" s="11" t="s">
        <v>94</v>
      </c>
      <c r="F120" s="11" t="s">
        <v>94</v>
      </c>
      <c r="G120" s="11" t="s">
        <v>94</v>
      </c>
    </row>
    <row r="121" spans="1:12">
      <c r="B121" s="4" t="s">
        <v>38</v>
      </c>
      <c r="C121" s="3"/>
      <c r="D121" s="11" t="s">
        <v>94</v>
      </c>
      <c r="F121" s="11" t="s">
        <v>94</v>
      </c>
    </row>
    <row r="122" spans="1:12">
      <c r="B122" s="4" t="s">
        <v>39</v>
      </c>
      <c r="C122" s="3"/>
      <c r="L122" s="11" t="s">
        <v>94</v>
      </c>
    </row>
    <row r="123" spans="1:12">
      <c r="B123" s="4" t="s">
        <v>40</v>
      </c>
      <c r="C123" s="3"/>
    </row>
    <row r="124" spans="1:12">
      <c r="B124" s="4" t="s">
        <v>103</v>
      </c>
      <c r="C124" s="3"/>
      <c r="F124" s="6" t="s">
        <v>215</v>
      </c>
      <c r="G124" s="11" t="s">
        <v>227</v>
      </c>
    </row>
    <row r="125" spans="1:12">
      <c r="B125" s="4"/>
      <c r="C125" s="3"/>
    </row>
    <row r="126" spans="1:12">
      <c r="A126" s="12">
        <v>16</v>
      </c>
      <c r="B126" s="3" t="s">
        <v>127</v>
      </c>
      <c r="C126" s="3" t="s">
        <v>94</v>
      </c>
      <c r="D126" s="11" t="s">
        <v>94</v>
      </c>
      <c r="E126" s="11" t="s">
        <v>94</v>
      </c>
      <c r="G126" s="6" t="s">
        <v>94</v>
      </c>
      <c r="H126" s="64"/>
      <c r="I126" s="6" t="s">
        <v>94</v>
      </c>
      <c r="K126" s="6" t="s">
        <v>94</v>
      </c>
      <c r="L126" s="6" t="s">
        <v>94</v>
      </c>
    </row>
    <row r="127" spans="1:12">
      <c r="B127" s="4" t="s">
        <v>34</v>
      </c>
      <c r="C127" s="3" t="s">
        <v>94</v>
      </c>
      <c r="D127" s="11" t="s">
        <v>94</v>
      </c>
      <c r="G127" s="11" t="s">
        <v>94</v>
      </c>
      <c r="K127" s="11" t="s">
        <v>94</v>
      </c>
      <c r="L127" s="11" t="s">
        <v>94</v>
      </c>
    </row>
    <row r="128" spans="1:12">
      <c r="B128" s="4" t="s">
        <v>35</v>
      </c>
      <c r="C128" s="3"/>
      <c r="D128" s="11" t="s">
        <v>94</v>
      </c>
      <c r="E128" s="11" t="s">
        <v>94</v>
      </c>
      <c r="I128" s="11" t="s">
        <v>94</v>
      </c>
    </row>
    <row r="129" spans="1:12">
      <c r="B129" s="4" t="s">
        <v>36</v>
      </c>
      <c r="C129" s="3"/>
    </row>
    <row r="130" spans="1:12">
      <c r="B130" s="4" t="s">
        <v>103</v>
      </c>
      <c r="C130" s="3"/>
      <c r="E130" s="11" t="s">
        <v>208</v>
      </c>
      <c r="F130" s="6"/>
      <c r="G130" s="25" t="s">
        <v>228</v>
      </c>
      <c r="H130" s="11" t="s">
        <v>305</v>
      </c>
      <c r="I130" s="6" t="s">
        <v>248</v>
      </c>
      <c r="L130" s="11" t="s">
        <v>266</v>
      </c>
    </row>
    <row r="131" spans="1:12">
      <c r="B131" s="4"/>
      <c r="C131" s="3"/>
    </row>
    <row r="132" spans="1:12">
      <c r="A132" s="12">
        <v>17</v>
      </c>
      <c r="B132" s="3" t="s">
        <v>128</v>
      </c>
      <c r="C132" s="3" t="s">
        <v>94</v>
      </c>
      <c r="E132" s="11" t="s">
        <v>94</v>
      </c>
      <c r="G132" s="6" t="s">
        <v>94</v>
      </c>
      <c r="H132" s="25" t="s">
        <v>94</v>
      </c>
      <c r="I132" s="6" t="s">
        <v>94</v>
      </c>
      <c r="L132" s="6" t="s">
        <v>94</v>
      </c>
    </row>
    <row r="133" spans="1:12">
      <c r="B133" s="4" t="s">
        <v>34</v>
      </c>
      <c r="C133" s="3" t="s">
        <v>94</v>
      </c>
      <c r="G133" s="11" t="s">
        <v>94</v>
      </c>
      <c r="H133" s="25" t="s">
        <v>94</v>
      </c>
      <c r="I133" s="11" t="s">
        <v>94</v>
      </c>
      <c r="L133" s="11" t="s">
        <v>94</v>
      </c>
    </row>
    <row r="134" spans="1:12">
      <c r="B134" s="4" t="s">
        <v>35</v>
      </c>
      <c r="C134" s="3"/>
      <c r="E134" s="11" t="s">
        <v>94</v>
      </c>
      <c r="H134" s="25" t="s">
        <v>94</v>
      </c>
    </row>
    <row r="135" spans="1:12">
      <c r="B135" s="4" t="s">
        <v>36</v>
      </c>
      <c r="C135" s="3"/>
      <c r="H135" s="25" t="s">
        <v>94</v>
      </c>
    </row>
    <row r="136" spans="1:12">
      <c r="B136" s="4" t="s">
        <v>103</v>
      </c>
      <c r="C136" s="3"/>
      <c r="F136" s="6"/>
      <c r="G136" s="11" t="s">
        <v>229</v>
      </c>
      <c r="H136" s="11" t="s">
        <v>305</v>
      </c>
      <c r="I136" s="6" t="s">
        <v>249</v>
      </c>
      <c r="L136" s="11" t="s">
        <v>266</v>
      </c>
    </row>
    <row r="137" spans="1:12">
      <c r="B137" s="4"/>
      <c r="C137" s="3"/>
    </row>
    <row r="139" spans="1:12">
      <c r="B139" s="2" t="s">
        <v>273</v>
      </c>
      <c r="C139" s="2"/>
    </row>
    <row r="141" spans="1:12">
      <c r="A141" s="12">
        <v>18</v>
      </c>
      <c r="B141" s="3" t="s">
        <v>129</v>
      </c>
      <c r="C141" s="3"/>
    </row>
    <row r="142" spans="1:12">
      <c r="B142" s="4" t="s">
        <v>47</v>
      </c>
      <c r="C142" s="3" t="s">
        <v>94</v>
      </c>
      <c r="D142" s="11" t="s">
        <v>94</v>
      </c>
      <c r="E142" s="11" t="s">
        <v>94</v>
      </c>
      <c r="F142" s="11" t="s">
        <v>94</v>
      </c>
      <c r="G142" s="11" t="s">
        <v>94</v>
      </c>
      <c r="H142" s="11" t="s">
        <v>94</v>
      </c>
      <c r="I142" s="11" t="s">
        <v>94</v>
      </c>
      <c r="J142" s="11" t="s">
        <v>94</v>
      </c>
      <c r="K142" s="11" t="s">
        <v>94</v>
      </c>
      <c r="L142" s="11" t="s">
        <v>94</v>
      </c>
    </row>
    <row r="143" spans="1:12">
      <c r="B143" s="4" t="s">
        <v>46</v>
      </c>
      <c r="C143" s="3">
        <v>100</v>
      </c>
      <c r="D143" s="11">
        <v>100</v>
      </c>
      <c r="E143" s="11">
        <v>100</v>
      </c>
      <c r="F143" s="11">
        <v>100</v>
      </c>
      <c r="G143" s="11">
        <v>100</v>
      </c>
      <c r="H143" s="11">
        <v>100</v>
      </c>
      <c r="I143" s="11">
        <v>100</v>
      </c>
      <c r="J143" s="11">
        <v>100</v>
      </c>
      <c r="K143" s="11">
        <v>100</v>
      </c>
      <c r="L143" s="11">
        <v>100</v>
      </c>
    </row>
    <row r="144" spans="1:12">
      <c r="B144" s="4" t="s">
        <v>48</v>
      </c>
      <c r="C144" s="3" t="s">
        <v>94</v>
      </c>
      <c r="D144" s="11" t="s">
        <v>94</v>
      </c>
      <c r="E144" s="11" t="s">
        <v>94</v>
      </c>
      <c r="F144" s="11" t="s">
        <v>94</v>
      </c>
      <c r="G144" s="11" t="s">
        <v>94</v>
      </c>
      <c r="H144" s="11" t="s">
        <v>94</v>
      </c>
      <c r="I144" s="11" t="s">
        <v>94</v>
      </c>
      <c r="J144" s="11" t="s">
        <v>94</v>
      </c>
      <c r="K144" s="11" t="s">
        <v>94</v>
      </c>
      <c r="L144" s="11" t="s">
        <v>94</v>
      </c>
    </row>
    <row r="145" spans="1:12">
      <c r="B145" s="4" t="s">
        <v>46</v>
      </c>
      <c r="C145" s="3" t="s">
        <v>194</v>
      </c>
      <c r="D145" s="11">
        <v>100</v>
      </c>
      <c r="E145" s="11">
        <v>100</v>
      </c>
      <c r="F145" s="11">
        <v>100</v>
      </c>
      <c r="G145" s="11">
        <v>100</v>
      </c>
      <c r="H145" s="11">
        <v>100</v>
      </c>
      <c r="I145" s="11">
        <v>100</v>
      </c>
      <c r="J145" s="11">
        <v>100</v>
      </c>
      <c r="K145" s="11">
        <v>100</v>
      </c>
      <c r="L145" s="11">
        <v>100</v>
      </c>
    </row>
    <row r="146" spans="1:12">
      <c r="B146" s="4" t="s">
        <v>103</v>
      </c>
      <c r="C146" s="6" t="s">
        <v>195</v>
      </c>
      <c r="F146" s="11" t="s">
        <v>287</v>
      </c>
    </row>
    <row r="147" spans="1:12">
      <c r="B147" s="4"/>
      <c r="C147" s="3"/>
    </row>
    <row r="148" spans="1:12">
      <c r="A148" s="12">
        <v>19</v>
      </c>
      <c r="B148" s="3" t="s">
        <v>130</v>
      </c>
      <c r="C148" s="3"/>
    </row>
    <row r="149" spans="1:12">
      <c r="B149" s="4" t="s">
        <v>47</v>
      </c>
      <c r="C149" s="3" t="s">
        <v>94</v>
      </c>
      <c r="D149" s="11" t="s">
        <v>94</v>
      </c>
      <c r="E149" s="11" t="s">
        <v>94</v>
      </c>
      <c r="F149" s="11" t="s">
        <v>94</v>
      </c>
      <c r="G149" s="11" t="s">
        <v>94</v>
      </c>
      <c r="H149" s="11" t="s">
        <v>95</v>
      </c>
      <c r="I149" s="11" t="s">
        <v>95</v>
      </c>
      <c r="J149" s="11" t="s">
        <v>94</v>
      </c>
      <c r="K149" s="11" t="s">
        <v>94</v>
      </c>
      <c r="L149" s="11" t="s">
        <v>94</v>
      </c>
    </row>
    <row r="150" spans="1:12" s="19" customFormat="1">
      <c r="A150" s="12"/>
      <c r="B150" s="4" t="s">
        <v>49</v>
      </c>
      <c r="C150" s="3" t="s">
        <v>194</v>
      </c>
      <c r="D150" s="11">
        <v>100</v>
      </c>
      <c r="E150" s="11">
        <v>100</v>
      </c>
      <c r="F150" s="11">
        <v>100</v>
      </c>
      <c r="G150" s="11">
        <v>100</v>
      </c>
      <c r="H150" s="11">
        <v>0</v>
      </c>
      <c r="I150" s="11">
        <v>0</v>
      </c>
      <c r="J150" s="11">
        <v>100</v>
      </c>
      <c r="K150" s="11">
        <v>49</v>
      </c>
      <c r="L150" s="11">
        <v>100</v>
      </c>
    </row>
    <row r="151" spans="1:12">
      <c r="A151" s="20"/>
      <c r="B151" s="4" t="s">
        <v>48</v>
      </c>
      <c r="C151" s="3" t="s">
        <v>94</v>
      </c>
      <c r="D151" s="11" t="s">
        <v>94</v>
      </c>
      <c r="E151" s="11" t="s">
        <v>94</v>
      </c>
      <c r="F151" s="11" t="s">
        <v>94</v>
      </c>
      <c r="G151" s="11" t="s">
        <v>94</v>
      </c>
      <c r="H151" s="11" t="s">
        <v>95</v>
      </c>
      <c r="I151" s="11" t="s">
        <v>95</v>
      </c>
      <c r="J151" s="11" t="s">
        <v>94</v>
      </c>
      <c r="K151" s="11" t="s">
        <v>94</v>
      </c>
      <c r="L151" s="11" t="s">
        <v>94</v>
      </c>
    </row>
    <row r="152" spans="1:12" s="19" customFormat="1">
      <c r="A152" s="12"/>
      <c r="B152" s="4" t="s">
        <v>49</v>
      </c>
      <c r="C152" s="3" t="s">
        <v>194</v>
      </c>
      <c r="D152" s="11">
        <v>100</v>
      </c>
      <c r="E152" s="11">
        <v>100</v>
      </c>
      <c r="F152" s="11">
        <v>100</v>
      </c>
      <c r="G152" s="11">
        <v>100</v>
      </c>
      <c r="H152" s="11">
        <v>0</v>
      </c>
      <c r="I152" s="11">
        <v>0</v>
      </c>
      <c r="J152" s="11">
        <v>100</v>
      </c>
      <c r="K152" s="11">
        <v>49</v>
      </c>
      <c r="L152" s="11">
        <v>100</v>
      </c>
    </row>
    <row r="153" spans="1:12" s="19" customFormat="1">
      <c r="A153" s="12"/>
      <c r="B153" s="4" t="s">
        <v>103</v>
      </c>
      <c r="C153" s="6" t="s">
        <v>195</v>
      </c>
      <c r="D153" s="11"/>
      <c r="E153" s="11"/>
      <c r="F153" s="11" t="s">
        <v>216</v>
      </c>
      <c r="G153" s="6" t="s">
        <v>230</v>
      </c>
      <c r="I153" s="6"/>
      <c r="K153" s="11" t="s">
        <v>306</v>
      </c>
    </row>
    <row r="154" spans="1:12" s="19" customFormat="1">
      <c r="A154" s="12"/>
      <c r="B154" s="4"/>
      <c r="C154" s="3"/>
      <c r="D154" s="11"/>
      <c r="E154" s="11"/>
      <c r="F154" s="11"/>
      <c r="G154" s="6"/>
    </row>
    <row r="155" spans="1:12">
      <c r="A155" s="20">
        <v>20</v>
      </c>
      <c r="B155" s="3" t="s">
        <v>131</v>
      </c>
      <c r="C155" s="3"/>
    </row>
    <row r="156" spans="1:12">
      <c r="B156" s="4" t="s">
        <v>47</v>
      </c>
      <c r="C156" s="3" t="s">
        <v>95</v>
      </c>
      <c r="D156" s="11" t="s">
        <v>94</v>
      </c>
      <c r="E156" s="11" t="s">
        <v>94</v>
      </c>
      <c r="F156" s="11" t="s">
        <v>94</v>
      </c>
      <c r="G156" s="11" t="s">
        <v>95</v>
      </c>
      <c r="H156" s="11" t="s">
        <v>95</v>
      </c>
      <c r="I156" s="11" t="s">
        <v>95</v>
      </c>
      <c r="J156" s="11" t="s">
        <v>94</v>
      </c>
      <c r="K156" s="11" t="s">
        <v>94</v>
      </c>
      <c r="L156" s="11" t="s">
        <v>94</v>
      </c>
    </row>
    <row r="157" spans="1:12">
      <c r="B157" s="4" t="s">
        <v>50</v>
      </c>
      <c r="C157" s="3">
        <v>0</v>
      </c>
      <c r="D157" s="11">
        <v>49</v>
      </c>
      <c r="E157" s="11">
        <v>25</v>
      </c>
      <c r="F157" s="11">
        <v>33</v>
      </c>
      <c r="G157" s="11">
        <v>0</v>
      </c>
      <c r="H157" s="11">
        <v>0</v>
      </c>
      <c r="I157" s="11">
        <v>0</v>
      </c>
      <c r="J157" s="11">
        <v>100</v>
      </c>
      <c r="K157" s="11">
        <v>100</v>
      </c>
      <c r="L157" s="11">
        <v>100</v>
      </c>
    </row>
    <row r="158" spans="1:12">
      <c r="B158" s="4" t="s">
        <v>48</v>
      </c>
      <c r="C158" s="3" t="s">
        <v>95</v>
      </c>
      <c r="D158" s="11" t="s">
        <v>94</v>
      </c>
      <c r="E158" s="11" t="s">
        <v>94</v>
      </c>
      <c r="F158" s="11" t="s">
        <v>94</v>
      </c>
      <c r="G158" s="11" t="s">
        <v>95</v>
      </c>
      <c r="H158" s="11" t="s">
        <v>95</v>
      </c>
      <c r="I158" s="11" t="s">
        <v>95</v>
      </c>
      <c r="J158" s="11" t="s">
        <v>94</v>
      </c>
      <c r="K158" s="11" t="s">
        <v>94</v>
      </c>
      <c r="L158" s="11" t="s">
        <v>94</v>
      </c>
    </row>
    <row r="159" spans="1:12">
      <c r="B159" s="4" t="s">
        <v>50</v>
      </c>
      <c r="C159" s="3">
        <v>0</v>
      </c>
      <c r="D159" s="11">
        <v>49</v>
      </c>
      <c r="E159" s="11">
        <v>25</v>
      </c>
      <c r="F159" s="11">
        <v>33</v>
      </c>
      <c r="G159" s="11">
        <v>0</v>
      </c>
      <c r="H159" s="11">
        <v>0</v>
      </c>
      <c r="I159" s="11">
        <v>0</v>
      </c>
      <c r="J159" s="11">
        <v>100</v>
      </c>
      <c r="K159" s="11">
        <v>100</v>
      </c>
      <c r="L159" s="11">
        <v>100</v>
      </c>
    </row>
    <row r="160" spans="1:12">
      <c r="B160" s="4" t="s">
        <v>103</v>
      </c>
      <c r="C160" s="3"/>
      <c r="D160" s="11" t="s">
        <v>204</v>
      </c>
      <c r="E160" s="11" t="s">
        <v>209</v>
      </c>
      <c r="G160" s="11" t="s">
        <v>231</v>
      </c>
      <c r="I160" s="6" t="s">
        <v>250</v>
      </c>
    </row>
    <row r="161" spans="1:12">
      <c r="B161" s="4"/>
      <c r="C161" s="3"/>
    </row>
    <row r="162" spans="1:12">
      <c r="B162" s="4"/>
      <c r="C162" s="3"/>
    </row>
    <row r="163" spans="1:12">
      <c r="B163" s="2" t="s">
        <v>274</v>
      </c>
      <c r="C163" s="2"/>
    </row>
    <row r="164" spans="1:12">
      <c r="B164" s="4"/>
      <c r="C164" s="3"/>
    </row>
    <row r="165" spans="1:12">
      <c r="A165" s="12">
        <v>21</v>
      </c>
      <c r="B165" s="3" t="s">
        <v>132</v>
      </c>
      <c r="C165" s="3"/>
    </row>
    <row r="166" spans="1:12">
      <c r="B166" s="4" t="s">
        <v>51</v>
      </c>
      <c r="C166" s="3"/>
      <c r="I166" s="11" t="s">
        <v>94</v>
      </c>
    </row>
    <row r="167" spans="1:12">
      <c r="B167" s="4" t="s">
        <v>52</v>
      </c>
      <c r="C167" s="3"/>
      <c r="D167" s="11" t="s">
        <v>94</v>
      </c>
      <c r="H167" s="11" t="s">
        <v>94</v>
      </c>
      <c r="I167" s="11" t="s">
        <v>94</v>
      </c>
      <c r="L167" s="11" t="s">
        <v>94</v>
      </c>
    </row>
    <row r="168" spans="1:12">
      <c r="B168" s="4" t="s">
        <v>53</v>
      </c>
      <c r="C168" s="3" t="s">
        <v>94</v>
      </c>
      <c r="D168" s="11" t="s">
        <v>94</v>
      </c>
      <c r="E168" s="11" t="s">
        <v>94</v>
      </c>
      <c r="F168" s="11" t="s">
        <v>94</v>
      </c>
      <c r="G168" s="11" t="s">
        <v>94</v>
      </c>
      <c r="I168" s="11" t="s">
        <v>94</v>
      </c>
      <c r="J168" s="11" t="s">
        <v>94</v>
      </c>
      <c r="K168" s="11" t="s">
        <v>94</v>
      </c>
    </row>
    <row r="169" spans="1:12">
      <c r="B169" s="4" t="s">
        <v>9</v>
      </c>
      <c r="C169" s="3"/>
      <c r="D169" s="11" t="s">
        <v>94</v>
      </c>
      <c r="I169" s="6" t="s">
        <v>94</v>
      </c>
    </row>
    <row r="170" spans="1:12">
      <c r="B170" s="4" t="s">
        <v>103</v>
      </c>
      <c r="C170" s="3"/>
      <c r="H170" s="11" t="s">
        <v>282</v>
      </c>
      <c r="I170" s="11" t="s">
        <v>251</v>
      </c>
    </row>
    <row r="171" spans="1:12">
      <c r="B171" s="4"/>
      <c r="C171" s="3"/>
    </row>
    <row r="172" spans="1:12">
      <c r="A172" s="12">
        <v>22</v>
      </c>
      <c r="B172" s="3" t="s">
        <v>133</v>
      </c>
      <c r="C172" s="3"/>
    </row>
    <row r="173" spans="1:12">
      <c r="B173" s="4" t="s">
        <v>61</v>
      </c>
      <c r="C173" s="3" t="s">
        <v>94</v>
      </c>
      <c r="D173" s="11" t="s">
        <v>94</v>
      </c>
      <c r="E173" s="11" t="s">
        <v>94</v>
      </c>
      <c r="F173" s="11" t="s">
        <v>94</v>
      </c>
      <c r="G173" s="11" t="s">
        <v>94</v>
      </c>
      <c r="H173" s="11" t="s">
        <v>94</v>
      </c>
      <c r="I173" s="11" t="s">
        <v>94</v>
      </c>
      <c r="J173" s="11" t="s">
        <v>94</v>
      </c>
      <c r="K173" s="11" t="s">
        <v>94</v>
      </c>
    </row>
    <row r="174" spans="1:12">
      <c r="B174" s="4" t="s">
        <v>62</v>
      </c>
      <c r="C174" s="3"/>
      <c r="D174" s="11" t="s">
        <v>94</v>
      </c>
      <c r="E174" s="11" t="s">
        <v>94</v>
      </c>
      <c r="G174" s="11" t="s">
        <v>94</v>
      </c>
      <c r="I174" s="11" t="s">
        <v>94</v>
      </c>
      <c r="J174" s="11" t="s">
        <v>94</v>
      </c>
      <c r="K174" s="11" t="s">
        <v>94</v>
      </c>
      <c r="L174" s="11" t="s">
        <v>94</v>
      </c>
    </row>
    <row r="175" spans="1:12">
      <c r="B175" s="4" t="s">
        <v>63</v>
      </c>
      <c r="C175" s="3" t="s">
        <v>94</v>
      </c>
      <c r="E175" s="11" t="s">
        <v>210</v>
      </c>
      <c r="G175" s="11" t="s">
        <v>232</v>
      </c>
      <c r="H175" s="11" t="s">
        <v>240</v>
      </c>
      <c r="I175" s="11">
        <v>3</v>
      </c>
      <c r="J175" s="66" t="s">
        <v>259</v>
      </c>
      <c r="K175" s="11">
        <v>3</v>
      </c>
    </row>
    <row r="176" spans="1:12">
      <c r="B176" s="4" t="s">
        <v>64</v>
      </c>
      <c r="C176" s="3"/>
      <c r="E176" s="11" t="s">
        <v>211</v>
      </c>
      <c r="H176" s="11" t="s">
        <v>241</v>
      </c>
      <c r="I176" s="11">
        <v>5</v>
      </c>
      <c r="J176" s="11">
        <v>3</v>
      </c>
      <c r="K176" s="11">
        <v>4</v>
      </c>
    </row>
    <row r="177" spans="1:12">
      <c r="B177" s="4" t="s">
        <v>65</v>
      </c>
      <c r="C177" s="3"/>
    </row>
    <row r="178" spans="1:12">
      <c r="B178" s="4" t="s">
        <v>103</v>
      </c>
      <c r="C178" s="6" t="s">
        <v>196</v>
      </c>
      <c r="G178" s="11" t="s">
        <v>233</v>
      </c>
      <c r="I178" s="6" t="s">
        <v>252</v>
      </c>
    </row>
    <row r="179" spans="1:12">
      <c r="B179" s="4"/>
      <c r="C179" s="3"/>
    </row>
    <row r="180" spans="1:12" ht="25.5">
      <c r="A180" s="12">
        <v>23</v>
      </c>
      <c r="B180" s="3" t="s">
        <v>134</v>
      </c>
      <c r="C180" s="3" t="s">
        <v>94</v>
      </c>
      <c r="D180" s="11" t="s">
        <v>94</v>
      </c>
      <c r="E180" s="11" t="s">
        <v>94</v>
      </c>
      <c r="I180" s="11" t="s">
        <v>94</v>
      </c>
    </row>
    <row r="181" spans="1:12">
      <c r="B181" s="4" t="s">
        <v>66</v>
      </c>
      <c r="C181" s="3"/>
    </row>
    <row r="182" spans="1:12">
      <c r="B182" s="4" t="s">
        <v>103</v>
      </c>
      <c r="C182" s="6" t="s">
        <v>197</v>
      </c>
      <c r="D182" s="61" t="s">
        <v>205</v>
      </c>
      <c r="E182" s="11" t="s">
        <v>212</v>
      </c>
      <c r="G182" s="11" t="s">
        <v>234</v>
      </c>
      <c r="I182" s="11" t="s">
        <v>253</v>
      </c>
    </row>
    <row r="183" spans="1:12">
      <c r="B183" s="4"/>
      <c r="C183" s="3"/>
    </row>
    <row r="184" spans="1:12">
      <c r="A184" s="12">
        <v>24</v>
      </c>
      <c r="B184" s="3" t="s">
        <v>135</v>
      </c>
      <c r="C184" s="3"/>
    </row>
    <row r="185" spans="1:12">
      <c r="B185" s="4" t="s">
        <v>67</v>
      </c>
      <c r="C185" s="3"/>
      <c r="D185" s="11" t="s">
        <v>94</v>
      </c>
      <c r="H185" s="11" t="s">
        <v>94</v>
      </c>
      <c r="I185" s="11" t="s">
        <v>94</v>
      </c>
      <c r="K185" s="11" t="s">
        <v>94</v>
      </c>
    </row>
    <row r="186" spans="1:12">
      <c r="B186" s="4" t="s">
        <v>68</v>
      </c>
      <c r="C186" s="3"/>
      <c r="E186" s="11" t="s">
        <v>94</v>
      </c>
      <c r="J186" s="11" t="s">
        <v>94</v>
      </c>
      <c r="K186" s="11" t="s">
        <v>94</v>
      </c>
      <c r="L186" s="11" t="s">
        <v>94</v>
      </c>
    </row>
    <row r="187" spans="1:12">
      <c r="B187" s="4" t="s">
        <v>69</v>
      </c>
      <c r="C187" s="3" t="s">
        <v>94</v>
      </c>
      <c r="F187" s="11" t="s">
        <v>94</v>
      </c>
      <c r="G187" s="11" t="s">
        <v>94</v>
      </c>
      <c r="J187" s="11" t="s">
        <v>94</v>
      </c>
    </row>
    <row r="188" spans="1:12">
      <c r="B188" s="4" t="s">
        <v>70</v>
      </c>
      <c r="C188" s="3"/>
      <c r="J188" s="11" t="s">
        <v>260</v>
      </c>
    </row>
    <row r="189" spans="1:12">
      <c r="B189" s="4" t="s">
        <v>71</v>
      </c>
      <c r="C189" s="11"/>
    </row>
    <row r="190" spans="1:12">
      <c r="B190" s="4" t="s">
        <v>65</v>
      </c>
      <c r="C190" s="3"/>
    </row>
    <row r="191" spans="1:12">
      <c r="B191" s="4" t="s">
        <v>103</v>
      </c>
      <c r="C191" s="3"/>
      <c r="E191" s="34" t="s">
        <v>311</v>
      </c>
      <c r="F191" s="11" t="s">
        <v>217</v>
      </c>
      <c r="H191" s="64" t="s">
        <v>247</v>
      </c>
      <c r="I191" s="64" t="s">
        <v>247</v>
      </c>
    </row>
    <row r="192" spans="1:12">
      <c r="B192" s="4"/>
      <c r="C192" s="3"/>
    </row>
    <row r="193" spans="1:12" ht="39.75" customHeight="1">
      <c r="A193" s="12">
        <v>25</v>
      </c>
      <c r="B193" s="3" t="s">
        <v>136</v>
      </c>
      <c r="C193" s="3"/>
      <c r="F193" s="11" t="s">
        <v>94</v>
      </c>
      <c r="H193" s="11" t="s">
        <v>94</v>
      </c>
    </row>
    <row r="194" spans="1:12">
      <c r="B194" s="4" t="s">
        <v>66</v>
      </c>
      <c r="C194" s="3"/>
      <c r="L194" s="6"/>
    </row>
    <row r="195" spans="1:12">
      <c r="B195" s="4" t="s">
        <v>103</v>
      </c>
      <c r="C195" s="3"/>
      <c r="F195" s="11" t="s">
        <v>218</v>
      </c>
      <c r="H195" s="11" t="s">
        <v>247</v>
      </c>
      <c r="L195" s="6"/>
    </row>
    <row r="196" spans="1:12">
      <c r="B196" s="4"/>
      <c r="C196" s="3"/>
      <c r="L196" s="6"/>
    </row>
    <row r="197" spans="1:12" ht="25.5">
      <c r="A197" s="12">
        <v>26</v>
      </c>
      <c r="B197" s="3" t="s">
        <v>137</v>
      </c>
      <c r="C197" s="3"/>
    </row>
    <row r="198" spans="1:12">
      <c r="B198" s="4" t="s">
        <v>138</v>
      </c>
      <c r="C198" s="3"/>
      <c r="D198" s="62" t="s">
        <v>206</v>
      </c>
      <c r="F198" s="11" t="s">
        <v>219</v>
      </c>
      <c r="G198" s="11" t="s">
        <v>235</v>
      </c>
      <c r="H198" s="11" t="s">
        <v>283</v>
      </c>
      <c r="I198" s="11" t="s">
        <v>219</v>
      </c>
      <c r="K198" s="11" t="s">
        <v>264</v>
      </c>
      <c r="L198" s="11" t="s">
        <v>95</v>
      </c>
    </row>
    <row r="199" spans="1:12">
      <c r="B199" s="4" t="s">
        <v>72</v>
      </c>
      <c r="C199" s="3"/>
      <c r="D199" s="6" t="s">
        <v>207</v>
      </c>
      <c r="G199" s="11" t="s">
        <v>52</v>
      </c>
      <c r="K199" s="11" t="s">
        <v>289</v>
      </c>
    </row>
    <row r="200" spans="1:12">
      <c r="B200" s="4" t="s">
        <v>103</v>
      </c>
      <c r="C200" s="34" t="s">
        <v>198</v>
      </c>
    </row>
    <row r="201" spans="1:12">
      <c r="B201" s="4"/>
      <c r="C201" s="3"/>
    </row>
    <row r="202" spans="1:12">
      <c r="B202" s="4"/>
      <c r="C202" s="3"/>
    </row>
    <row r="203" spans="1:12">
      <c r="B203" s="2" t="s">
        <v>275</v>
      </c>
      <c r="C203" s="2"/>
    </row>
    <row r="204" spans="1:12">
      <c r="B204" s="4"/>
      <c r="C204" s="3"/>
    </row>
    <row r="205" spans="1:12" ht="24.75" customHeight="1">
      <c r="A205" s="12">
        <v>27</v>
      </c>
      <c r="B205" s="3" t="s">
        <v>139</v>
      </c>
      <c r="C205" s="3" t="s">
        <v>94</v>
      </c>
      <c r="D205" s="11" t="s">
        <v>94</v>
      </c>
      <c r="E205" s="11" t="s">
        <v>94</v>
      </c>
      <c r="F205" s="11" t="s">
        <v>94</v>
      </c>
      <c r="G205" s="11" t="s">
        <v>94</v>
      </c>
      <c r="H205" s="11" t="s">
        <v>94</v>
      </c>
      <c r="I205" s="11" t="s">
        <v>94</v>
      </c>
      <c r="K205" s="11" t="s">
        <v>94</v>
      </c>
      <c r="L205" s="11" t="s">
        <v>94</v>
      </c>
    </row>
    <row r="206" spans="1:12">
      <c r="B206" s="4" t="s">
        <v>73</v>
      </c>
      <c r="C206" s="3"/>
      <c r="H206" s="11" t="s">
        <v>242</v>
      </c>
      <c r="K206" s="11" t="s">
        <v>290</v>
      </c>
      <c r="L206" s="11" t="s">
        <v>288</v>
      </c>
    </row>
    <row r="207" spans="1:12">
      <c r="B207" s="4" t="s">
        <v>103</v>
      </c>
      <c r="C207" s="6" t="s">
        <v>199</v>
      </c>
      <c r="D207" s="11" t="s">
        <v>279</v>
      </c>
      <c r="E207" s="11" t="s">
        <v>213</v>
      </c>
      <c r="F207" s="11" t="s">
        <v>220</v>
      </c>
      <c r="G207" s="25" t="s">
        <v>309</v>
      </c>
      <c r="I207" s="6" t="s">
        <v>293</v>
      </c>
    </row>
    <row r="208" spans="1:12">
      <c r="B208" s="4"/>
      <c r="C208" s="3"/>
    </row>
    <row r="209" spans="1:11">
      <c r="A209" s="12">
        <v>28</v>
      </c>
      <c r="B209" s="3" t="s">
        <v>140</v>
      </c>
      <c r="C209" s="3"/>
    </row>
    <row r="210" spans="1:11">
      <c r="B210" s="4" t="s">
        <v>75</v>
      </c>
      <c r="C210" s="3" t="s">
        <v>94</v>
      </c>
      <c r="E210" s="11" t="s">
        <v>94</v>
      </c>
      <c r="G210" s="11" t="s">
        <v>94</v>
      </c>
      <c r="H210" s="11" t="s">
        <v>94</v>
      </c>
      <c r="I210" s="11" t="s">
        <v>94</v>
      </c>
      <c r="J210" s="11" t="s">
        <v>94</v>
      </c>
    </row>
    <row r="211" spans="1:11">
      <c r="B211" s="4" t="s">
        <v>74</v>
      </c>
      <c r="C211" s="3"/>
    </row>
    <row r="212" spans="1:11">
      <c r="B212" s="4" t="s">
        <v>103</v>
      </c>
      <c r="C212" s="34" t="s">
        <v>200</v>
      </c>
      <c r="D212" s="25" t="s">
        <v>280</v>
      </c>
      <c r="G212" s="11" t="s">
        <v>310</v>
      </c>
      <c r="H212" s="11" t="s">
        <v>284</v>
      </c>
      <c r="I212" s="6" t="s">
        <v>294</v>
      </c>
    </row>
    <row r="213" spans="1:11">
      <c r="B213" s="4"/>
      <c r="C213" s="3"/>
    </row>
    <row r="214" spans="1:11">
      <c r="A214" s="12">
        <v>29</v>
      </c>
      <c r="B214" s="3" t="s">
        <v>141</v>
      </c>
      <c r="C214" s="3"/>
    </row>
    <row r="215" spans="1:11">
      <c r="B215" s="4" t="s">
        <v>75</v>
      </c>
      <c r="C215" s="3"/>
      <c r="E215" s="11" t="s">
        <v>94</v>
      </c>
      <c r="G215" s="11" t="s">
        <v>94</v>
      </c>
      <c r="H215" s="11" t="s">
        <v>94</v>
      </c>
      <c r="I215" s="11" t="s">
        <v>94</v>
      </c>
      <c r="J215" s="11" t="s">
        <v>94</v>
      </c>
      <c r="K215" s="11" t="s">
        <v>94</v>
      </c>
    </row>
    <row r="216" spans="1:11">
      <c r="B216" s="4" t="s">
        <v>74</v>
      </c>
      <c r="C216" s="3"/>
    </row>
    <row r="217" spans="1:11">
      <c r="B217" s="4" t="s">
        <v>103</v>
      </c>
      <c r="C217" s="6" t="s">
        <v>201</v>
      </c>
      <c r="G217" s="11" t="s">
        <v>236</v>
      </c>
      <c r="I217" s="25" t="s">
        <v>255</v>
      </c>
      <c r="J217" s="6"/>
      <c r="K217" s="11" t="s">
        <v>291</v>
      </c>
    </row>
    <row r="218" spans="1:11">
      <c r="B218" s="4"/>
      <c r="C218" s="3"/>
    </row>
    <row r="219" spans="1:11">
      <c r="A219" s="12">
        <v>30</v>
      </c>
      <c r="B219" s="3" t="s">
        <v>142</v>
      </c>
      <c r="C219" s="3"/>
    </row>
    <row r="220" spans="1:11">
      <c r="B220" s="4" t="s">
        <v>76</v>
      </c>
      <c r="C220" s="3"/>
      <c r="G220" s="11" t="s">
        <v>94</v>
      </c>
    </row>
    <row r="221" spans="1:11">
      <c r="B221" s="4" t="s">
        <v>77</v>
      </c>
      <c r="C221" s="3"/>
    </row>
    <row r="222" spans="1:11">
      <c r="B222" s="4" t="s">
        <v>78</v>
      </c>
      <c r="C222" s="3"/>
      <c r="G222" s="11" t="s">
        <v>237</v>
      </c>
    </row>
    <row r="223" spans="1:11">
      <c r="B223" s="4" t="s">
        <v>79</v>
      </c>
      <c r="C223" s="3"/>
      <c r="G223" s="11" t="s">
        <v>238</v>
      </c>
    </row>
    <row r="224" spans="1:11">
      <c r="B224" s="4" t="s">
        <v>103</v>
      </c>
      <c r="C224" s="3"/>
      <c r="I224" s="6"/>
    </row>
    <row r="225" spans="1:12">
      <c r="B225" s="4"/>
      <c r="C225" s="3"/>
    </row>
    <row r="226" spans="1:12" ht="25.5">
      <c r="A226" s="12">
        <v>31</v>
      </c>
      <c r="B226" s="3" t="s">
        <v>143</v>
      </c>
      <c r="C226" s="3" t="s">
        <v>94</v>
      </c>
      <c r="D226" s="11" t="s">
        <v>94</v>
      </c>
      <c r="F226" s="11" t="s">
        <v>94</v>
      </c>
      <c r="H226" s="11" t="s">
        <v>247</v>
      </c>
    </row>
    <row r="227" spans="1:12">
      <c r="B227" s="4" t="s">
        <v>80</v>
      </c>
      <c r="C227" s="3" t="s">
        <v>94</v>
      </c>
      <c r="D227" s="11" t="s">
        <v>94</v>
      </c>
      <c r="F227" s="11" t="s">
        <v>94</v>
      </c>
    </row>
    <row r="228" spans="1:12">
      <c r="B228" s="4" t="s">
        <v>81</v>
      </c>
      <c r="C228" s="3" t="s">
        <v>94</v>
      </c>
      <c r="D228" s="11" t="s">
        <v>94</v>
      </c>
    </row>
    <row r="229" spans="1:12">
      <c r="B229" s="4" t="s">
        <v>82</v>
      </c>
      <c r="C229" s="3" t="s">
        <v>94</v>
      </c>
    </row>
    <row r="230" spans="1:12">
      <c r="B230" s="4" t="s">
        <v>103</v>
      </c>
      <c r="C230" s="3"/>
      <c r="E230" s="11" t="s">
        <v>301</v>
      </c>
      <c r="F230" s="11" t="s">
        <v>221</v>
      </c>
      <c r="K230" s="11" t="s">
        <v>292</v>
      </c>
    </row>
    <row r="231" spans="1:12">
      <c r="B231" s="4"/>
      <c r="C231" s="3"/>
    </row>
    <row r="232" spans="1:12" ht="24.75" customHeight="1">
      <c r="A232" s="12">
        <v>32</v>
      </c>
      <c r="B232" s="3" t="s">
        <v>303</v>
      </c>
      <c r="C232" s="3"/>
      <c r="G232" s="11" t="s">
        <v>94</v>
      </c>
      <c r="H232" s="11" t="s">
        <v>95</v>
      </c>
    </row>
    <row r="233" spans="1:12">
      <c r="B233" s="4" t="s">
        <v>83</v>
      </c>
      <c r="C233" s="3"/>
    </row>
    <row r="234" spans="1:12">
      <c r="B234" s="4" t="s">
        <v>103</v>
      </c>
      <c r="C234" s="3"/>
      <c r="G234" s="11" t="s">
        <v>239</v>
      </c>
      <c r="I234" s="6"/>
    </row>
    <row r="235" spans="1:12">
      <c r="B235" s="4"/>
      <c r="C235" s="3"/>
    </row>
    <row r="236" spans="1:12" ht="24.75" customHeight="1">
      <c r="A236" s="12">
        <v>33</v>
      </c>
      <c r="B236" s="3" t="s">
        <v>145</v>
      </c>
      <c r="C236" s="3"/>
      <c r="F236" s="11" t="s">
        <v>94</v>
      </c>
      <c r="G236" s="11" t="s">
        <v>94</v>
      </c>
      <c r="H236" s="11" t="s">
        <v>94</v>
      </c>
    </row>
    <row r="237" spans="1:12" ht="12.75" customHeight="1">
      <c r="B237" s="3" t="s">
        <v>103</v>
      </c>
      <c r="C237" s="6" t="s">
        <v>202</v>
      </c>
      <c r="H237" s="11" t="s">
        <v>285</v>
      </c>
    </row>
    <row r="238" spans="1:12" ht="12.75" customHeight="1">
      <c r="B238" s="3"/>
      <c r="C238" s="3"/>
    </row>
    <row r="239" spans="1:12">
      <c r="A239" s="12">
        <v>34</v>
      </c>
      <c r="B239" s="3" t="s">
        <v>146</v>
      </c>
      <c r="C239" s="3"/>
    </row>
    <row r="240" spans="1:12">
      <c r="B240" s="4" t="s">
        <v>84</v>
      </c>
      <c r="C240" s="3" t="s">
        <v>94</v>
      </c>
      <c r="D240" s="3" t="s">
        <v>94</v>
      </c>
      <c r="E240" s="3" t="s">
        <v>94</v>
      </c>
      <c r="F240" s="3" t="s">
        <v>94</v>
      </c>
      <c r="G240" s="3" t="s">
        <v>94</v>
      </c>
      <c r="H240" s="3"/>
      <c r="I240" s="3" t="s">
        <v>94</v>
      </c>
      <c r="J240" s="3"/>
      <c r="K240" s="3"/>
      <c r="L240" s="3"/>
    </row>
    <row r="241" spans="1:12">
      <c r="B241" s="4" t="s">
        <v>85</v>
      </c>
      <c r="C241" s="3"/>
      <c r="D241" s="3" t="s">
        <v>94</v>
      </c>
      <c r="E241" s="3" t="s">
        <v>94</v>
      </c>
      <c r="F241" s="3" t="s">
        <v>94</v>
      </c>
      <c r="G241" s="3" t="s">
        <v>94</v>
      </c>
      <c r="H241" s="3" t="s">
        <v>94</v>
      </c>
      <c r="I241" s="3" t="s">
        <v>94</v>
      </c>
      <c r="J241" s="3" t="s">
        <v>94</v>
      </c>
      <c r="K241" s="3"/>
      <c r="L241" s="3" t="s">
        <v>94</v>
      </c>
    </row>
    <row r="242" spans="1:12">
      <c r="B242" s="4" t="s">
        <v>86</v>
      </c>
      <c r="C242" s="3"/>
      <c r="D242" s="3" t="s">
        <v>94</v>
      </c>
      <c r="E242" s="3" t="s">
        <v>94</v>
      </c>
      <c r="F242" s="3" t="s">
        <v>94</v>
      </c>
      <c r="G242" s="3" t="s">
        <v>94</v>
      </c>
      <c r="H242" s="3"/>
      <c r="I242" s="3" t="s">
        <v>94</v>
      </c>
      <c r="J242" s="3"/>
      <c r="K242" s="3"/>
      <c r="L242" s="3"/>
    </row>
    <row r="243" spans="1:12">
      <c r="B243" s="4" t="s">
        <v>87</v>
      </c>
      <c r="C243" s="3"/>
      <c r="D243" s="3"/>
      <c r="E243" s="3"/>
      <c r="F243" s="3"/>
      <c r="G243" s="3"/>
      <c r="H243" s="3"/>
      <c r="I243" s="3" t="s">
        <v>94</v>
      </c>
      <c r="J243" s="3" t="s">
        <v>94</v>
      </c>
      <c r="K243" s="3"/>
      <c r="L243" s="3"/>
    </row>
    <row r="244" spans="1:12">
      <c r="B244" s="4" t="s">
        <v>103</v>
      </c>
      <c r="C244" s="3"/>
      <c r="H244" s="11" t="s">
        <v>281</v>
      </c>
      <c r="I244" s="3" t="s">
        <v>256</v>
      </c>
      <c r="J244" s="11" t="s">
        <v>261</v>
      </c>
    </row>
    <row r="245" spans="1:12">
      <c r="B245" s="4"/>
      <c r="C245" s="3"/>
    </row>
    <row r="246" spans="1:12">
      <c r="A246" s="12">
        <v>35</v>
      </c>
      <c r="B246" s="3" t="s">
        <v>147</v>
      </c>
      <c r="C246" s="3"/>
    </row>
    <row r="247" spans="1:12">
      <c r="B247" s="4" t="s">
        <v>88</v>
      </c>
      <c r="C247" s="3"/>
      <c r="D247" s="3" t="s">
        <v>94</v>
      </c>
      <c r="E247" s="3" t="s">
        <v>94</v>
      </c>
      <c r="F247" s="3" t="s">
        <v>94</v>
      </c>
      <c r="G247" s="3" t="s">
        <v>94</v>
      </c>
      <c r="H247" s="3"/>
      <c r="I247" s="3" t="s">
        <v>94</v>
      </c>
      <c r="J247" s="3" t="s">
        <v>94</v>
      </c>
      <c r="K247" s="3" t="s">
        <v>94</v>
      </c>
      <c r="L247" s="3" t="s">
        <v>94</v>
      </c>
    </row>
    <row r="248" spans="1:12">
      <c r="B248" s="4" t="s">
        <v>89</v>
      </c>
      <c r="C248" s="3"/>
      <c r="D248" s="3" t="s">
        <v>94</v>
      </c>
      <c r="E248" s="3"/>
      <c r="F248" s="3"/>
      <c r="G248" s="3" t="s">
        <v>94</v>
      </c>
      <c r="H248" s="3"/>
      <c r="I248" s="3" t="s">
        <v>94</v>
      </c>
      <c r="J248" s="3" t="s">
        <v>94</v>
      </c>
      <c r="K248" s="3" t="s">
        <v>94</v>
      </c>
      <c r="L248" s="3" t="s">
        <v>94</v>
      </c>
    </row>
    <row r="249" spans="1:12">
      <c r="B249" s="4" t="s">
        <v>90</v>
      </c>
      <c r="C249" s="3" t="s">
        <v>94</v>
      </c>
      <c r="D249" s="3" t="s">
        <v>94</v>
      </c>
      <c r="E249" s="3"/>
      <c r="F249" s="3"/>
      <c r="G249" s="3" t="s">
        <v>94</v>
      </c>
      <c r="H249" s="3" t="s">
        <v>94</v>
      </c>
      <c r="I249" s="3" t="s">
        <v>94</v>
      </c>
      <c r="J249" s="3" t="s">
        <v>94</v>
      </c>
      <c r="K249" s="3" t="s">
        <v>94</v>
      </c>
      <c r="L249" s="3" t="s">
        <v>94</v>
      </c>
    </row>
    <row r="250" spans="1:12">
      <c r="B250" s="4" t="s">
        <v>91</v>
      </c>
      <c r="C250" s="3"/>
      <c r="D250" s="3"/>
      <c r="E250" s="3"/>
      <c r="F250" s="3" t="s">
        <v>94</v>
      </c>
      <c r="G250" s="3"/>
      <c r="H250" s="3"/>
      <c r="I250" s="3" t="s">
        <v>94</v>
      </c>
      <c r="J250" s="3" t="s">
        <v>94</v>
      </c>
      <c r="K250" s="3"/>
      <c r="L250" s="3" t="s">
        <v>94</v>
      </c>
    </row>
    <row r="251" spans="1:12">
      <c r="B251" s="4" t="s">
        <v>103</v>
      </c>
      <c r="C251" s="3"/>
      <c r="F251" s="11" t="s">
        <v>222</v>
      </c>
      <c r="I251" s="34" t="s">
        <v>257</v>
      </c>
      <c r="J251" s="3" t="s">
        <v>262</v>
      </c>
      <c r="L251" s="3" t="s">
        <v>267</v>
      </c>
    </row>
    <row r="252" spans="1:12">
      <c r="A252" s="53"/>
      <c r="B252" s="47"/>
      <c r="C252" s="54"/>
      <c r="D252" s="51"/>
      <c r="E252" s="51"/>
      <c r="F252" s="51"/>
      <c r="G252" s="51"/>
      <c r="H252" s="51"/>
      <c r="I252" s="51"/>
      <c r="J252" s="51"/>
      <c r="K252" s="51"/>
      <c r="L252" s="51"/>
    </row>
    <row r="254" spans="1:12">
      <c r="A254" s="12" t="s">
        <v>44</v>
      </c>
      <c r="B254" s="13" t="s">
        <v>45</v>
      </c>
    </row>
  </sheetData>
  <phoneticPr fontId="2"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L284"/>
  <sheetViews>
    <sheetView zoomScale="75" workbookViewId="0">
      <pane ySplit="3" topLeftCell="A115" activePane="bottomLeft" state="frozen"/>
      <selection pane="bottomLeft" activeCell="B126" sqref="B126"/>
    </sheetView>
  </sheetViews>
  <sheetFormatPr defaultRowHeight="12.75"/>
  <cols>
    <col min="1" max="1" width="6.7109375" style="12" customWidth="1"/>
    <col min="2" max="2" width="110.140625" style="13" customWidth="1"/>
    <col min="3" max="3" width="9.140625" style="13"/>
    <col min="4" max="16384" width="9.140625" style="11"/>
  </cols>
  <sheetData>
    <row r="1" spans="1:12" ht="15.75">
      <c r="A1" s="10"/>
      <c r="B1" s="58" t="s">
        <v>315</v>
      </c>
      <c r="C1" s="1"/>
    </row>
    <row r="2" spans="1:12">
      <c r="B2" s="1"/>
      <c r="C2" s="1"/>
    </row>
    <row r="3" spans="1:12">
      <c r="A3" s="52"/>
      <c r="B3" s="44"/>
      <c r="C3" s="45" t="s">
        <v>92</v>
      </c>
      <c r="D3" s="46" t="s">
        <v>93</v>
      </c>
      <c r="E3" s="46" t="s">
        <v>99</v>
      </c>
      <c r="F3" s="46" t="s">
        <v>96</v>
      </c>
      <c r="G3" s="46" t="s">
        <v>101</v>
      </c>
      <c r="H3" s="46" t="s">
        <v>102</v>
      </c>
      <c r="I3" s="46" t="s">
        <v>106</v>
      </c>
      <c r="J3" s="46" t="s">
        <v>97</v>
      </c>
      <c r="K3" s="46" t="s">
        <v>98</v>
      </c>
      <c r="L3" s="46" t="s">
        <v>100</v>
      </c>
    </row>
    <row r="5" spans="1:12">
      <c r="B5" s="2" t="s">
        <v>109</v>
      </c>
      <c r="C5" s="2"/>
      <c r="E5" s="27"/>
    </row>
    <row r="7" spans="1:12">
      <c r="A7" s="12">
        <v>1</v>
      </c>
      <c r="B7" s="3" t="s">
        <v>113</v>
      </c>
      <c r="C7" s="3"/>
    </row>
    <row r="8" spans="1:12">
      <c r="B8" s="4" t="s">
        <v>114</v>
      </c>
      <c r="C8" s="11">
        <f>IF('T5-1a. Accounting'!C8="No",0,1)</f>
        <v>0</v>
      </c>
      <c r="D8" s="11">
        <f>IF('T5-1a. Accounting'!D8="No",0,1)</f>
        <v>0</v>
      </c>
      <c r="E8" s="11">
        <f>IF('T5-1a. Accounting'!E8="No",0,1)</f>
        <v>0</v>
      </c>
      <c r="F8" s="11">
        <f>IF('T5-1a. Accounting'!F8="No",0,1)</f>
        <v>0</v>
      </c>
      <c r="G8" s="11">
        <f>IF('T5-1a. Accounting'!G8="No",0,1)</f>
        <v>0</v>
      </c>
      <c r="H8" s="11">
        <f>IF('T5-1a. Accounting'!H8="No",0,1)</f>
        <v>0</v>
      </c>
      <c r="I8" s="11">
        <f>IF('T5-1a. Accounting'!I8="No",0,1)</f>
        <v>0</v>
      </c>
      <c r="J8" s="11">
        <f>IF('T5-1a. Accounting'!J8="No",0,1)</f>
        <v>0</v>
      </c>
      <c r="K8" s="11">
        <f>IF('T5-1a. Accounting'!K8="No",0,1)</f>
        <v>0</v>
      </c>
      <c r="L8" s="11">
        <f>IF('T5-1a. Accounting'!L8="No",0,1)</f>
        <v>0</v>
      </c>
    </row>
    <row r="9" spans="1:12">
      <c r="B9" s="4" t="s">
        <v>110</v>
      </c>
      <c r="C9" s="11"/>
    </row>
    <row r="10" spans="1:12">
      <c r="B10" s="4" t="s">
        <v>112</v>
      </c>
      <c r="C10" s="11">
        <f>IF('T5-1a. Accounting'!C10="No",0,1)</f>
        <v>1</v>
      </c>
      <c r="D10" s="11">
        <f>IF('T5-1a. Accounting'!D10="No",0,1)</f>
        <v>0</v>
      </c>
      <c r="E10" s="11">
        <f>IF('T5-1a. Accounting'!E10="No",0,1)</f>
        <v>0</v>
      </c>
      <c r="F10" s="11">
        <f>IF('T5-1a. Accounting'!F10="No",0,1)</f>
        <v>0</v>
      </c>
      <c r="G10" s="11">
        <f>IF('T5-1a. Accounting'!G10="No",0,1)</f>
        <v>0</v>
      </c>
      <c r="H10" s="11">
        <f>IF('T5-1a. Accounting'!H10="No",0,1)</f>
        <v>1</v>
      </c>
      <c r="I10" s="11">
        <f>IF('T5-1a. Accounting'!I10="No",0,1)</f>
        <v>1</v>
      </c>
      <c r="J10" s="11">
        <f>IF('T5-1a. Accounting'!J10="No",0,1)</f>
        <v>0</v>
      </c>
      <c r="K10" s="11">
        <f>IF('T5-1a. Accounting'!K10="No",0,1)</f>
        <v>0</v>
      </c>
      <c r="L10" s="11">
        <f>IF('T5-1a. Accounting'!L10="No",0,1)</f>
        <v>0</v>
      </c>
    </row>
    <row r="11" spans="1:12">
      <c r="B11" s="4" t="s">
        <v>111</v>
      </c>
      <c r="C11" s="11"/>
    </row>
    <row r="12" spans="1:12">
      <c r="B12" s="4" t="s">
        <v>103</v>
      </c>
      <c r="C12" s="11"/>
      <c r="H12" s="26"/>
      <c r="I12" s="26"/>
    </row>
    <row r="13" spans="1:12">
      <c r="B13" s="4"/>
      <c r="C13" s="11"/>
      <c r="H13" s="26"/>
      <c r="I13" s="26"/>
    </row>
    <row r="14" spans="1:12">
      <c r="A14" s="12">
        <v>2</v>
      </c>
      <c r="B14" s="3" t="s">
        <v>115</v>
      </c>
      <c r="C14" s="11"/>
    </row>
    <row r="15" spans="1:12">
      <c r="B15" s="4" t="s">
        <v>0</v>
      </c>
      <c r="C15" s="11"/>
    </row>
    <row r="16" spans="1:12">
      <c r="B16" s="4" t="s">
        <v>1</v>
      </c>
      <c r="C16" s="11"/>
    </row>
    <row r="17" spans="1:12">
      <c r="B17" s="4" t="s">
        <v>2</v>
      </c>
      <c r="C17" s="11"/>
    </row>
    <row r="18" spans="1:12">
      <c r="B18" s="4" t="s">
        <v>3</v>
      </c>
      <c r="C18" s="11"/>
    </row>
    <row r="19" spans="1:12">
      <c r="B19" s="4" t="s">
        <v>4</v>
      </c>
      <c r="C19" s="11"/>
    </row>
    <row r="20" spans="1:12">
      <c r="B20" s="4" t="s">
        <v>5</v>
      </c>
      <c r="C20" s="11"/>
    </row>
    <row r="21" spans="1:12">
      <c r="B21" s="4" t="s">
        <v>6</v>
      </c>
      <c r="C21" s="11"/>
    </row>
    <row r="22" spans="1:12">
      <c r="B22" s="4" t="s">
        <v>7</v>
      </c>
      <c r="C22" s="11"/>
    </row>
    <row r="23" spans="1:12">
      <c r="B23" s="4" t="s">
        <v>8</v>
      </c>
      <c r="C23" s="11"/>
    </row>
    <row r="24" spans="1:12">
      <c r="B24" s="4" t="s">
        <v>9</v>
      </c>
      <c r="C24" s="11"/>
    </row>
    <row r="25" spans="1:12">
      <c r="B25" s="4" t="s">
        <v>103</v>
      </c>
      <c r="C25" s="11"/>
    </row>
    <row r="26" spans="1:12">
      <c r="B26" s="4"/>
      <c r="C26" s="11"/>
    </row>
    <row r="27" spans="1:12">
      <c r="A27" s="12">
        <v>3</v>
      </c>
      <c r="B27" s="3" t="s">
        <v>116</v>
      </c>
      <c r="C27" s="11">
        <f>IF('T5-1a. Accounting'!C27="No",0,1)</f>
        <v>1</v>
      </c>
      <c r="D27" s="11">
        <f>IF('T5-1a. Accounting'!D27="No",0,1)</f>
        <v>0</v>
      </c>
      <c r="E27" s="11">
        <f>IF('T5-1a. Accounting'!E27="No",0,1)</f>
        <v>1</v>
      </c>
      <c r="F27" s="11">
        <f>IF('T5-1a. Accounting'!F27="No",0,1)</f>
        <v>0</v>
      </c>
      <c r="G27" s="11">
        <f>IF('T5-1a. Accounting'!G27="No",0,1)</f>
        <v>1</v>
      </c>
      <c r="H27" s="11">
        <f>IF('T5-1a. Accounting'!H27="No",0,1)</f>
        <v>0</v>
      </c>
      <c r="I27" s="11">
        <f>IF('T5-1a. Accounting'!I27="No",0,1)</f>
        <v>1</v>
      </c>
      <c r="J27" s="11">
        <f>IF('T5-1a. Accounting'!J27="No",0,1)</f>
        <v>0</v>
      </c>
      <c r="K27" s="11">
        <f>IF('T5-1a. Accounting'!K27="No",0,1)</f>
        <v>0</v>
      </c>
      <c r="L27" s="11">
        <f>IF('T5-1a. Accounting'!L27="No",0,1)</f>
        <v>0</v>
      </c>
    </row>
    <row r="28" spans="1:12">
      <c r="B28" s="3" t="s">
        <v>10</v>
      </c>
      <c r="C28" s="11"/>
    </row>
    <row r="29" spans="1:12">
      <c r="B29" s="4" t="s">
        <v>12</v>
      </c>
      <c r="C29" s="11"/>
    </row>
    <row r="30" spans="1:12">
      <c r="B30" s="4" t="s">
        <v>103</v>
      </c>
      <c r="C30" s="11"/>
    </row>
    <row r="31" spans="1:12">
      <c r="B31" s="4"/>
      <c r="C31" s="11"/>
    </row>
    <row r="32" spans="1:12" s="14" customFormat="1" ht="12.75" customHeight="1">
      <c r="A32" s="14">
        <v>4</v>
      </c>
      <c r="B32" s="7" t="s">
        <v>117</v>
      </c>
      <c r="C32" s="11">
        <f>IF('T5-1a. Accounting'!C32="No",0,1)</f>
        <v>0</v>
      </c>
      <c r="D32" s="11">
        <f>IF('T5-1a. Accounting'!D32="No",0,1)</f>
        <v>0</v>
      </c>
      <c r="E32" s="11">
        <f>IF('T5-1a. Accounting'!E32="No",0,1)</f>
        <v>0</v>
      </c>
      <c r="F32" s="11">
        <f>IF('T5-1a. Accounting'!F32="No",0,1)</f>
        <v>0</v>
      </c>
      <c r="G32" s="11">
        <f>IF('T5-1a. Accounting'!G32="No",0,1)</f>
        <v>0</v>
      </c>
      <c r="H32" s="11">
        <f>IF('T5-1a. Accounting'!H32="No",0,1)</f>
        <v>1</v>
      </c>
      <c r="I32" s="11">
        <f>IF('T5-1a. Accounting'!I32="No",0,1)</f>
        <v>1</v>
      </c>
      <c r="J32" s="11">
        <f>IF('T5-1a. Accounting'!J32="No",0,1)</f>
        <v>0</v>
      </c>
      <c r="K32" s="11">
        <f>IF('T5-1a. Accounting'!K32="No",0,1)</f>
        <v>0</v>
      </c>
      <c r="L32" s="11">
        <f>IF('T5-1a. Accounting'!L32="No",0,1)</f>
        <v>0</v>
      </c>
    </row>
    <row r="33" spans="1:12">
      <c r="B33" s="3" t="s">
        <v>14</v>
      </c>
      <c r="C33" s="11">
        <f>IF('T5-1a. Accounting'!C33="No",0,1)</f>
        <v>1</v>
      </c>
      <c r="D33" s="11">
        <f>IF('T5-1a. Accounting'!D33="No",0,1)</f>
        <v>0</v>
      </c>
      <c r="E33" s="11">
        <f>IF('T5-1a. Accounting'!E33="No",0,1)</f>
        <v>0</v>
      </c>
      <c r="F33" s="11">
        <f>IF('T5-1a. Accounting'!F33="No",0,1)</f>
        <v>0</v>
      </c>
      <c r="G33" s="11">
        <f>IF('T5-1a. Accounting'!G33="No",0,1)</f>
        <v>0</v>
      </c>
      <c r="H33" s="11">
        <f>IF('T5-1a. Accounting'!H33="No",0,1)</f>
        <v>1</v>
      </c>
      <c r="I33" s="11">
        <f>IF('T5-1a. Accounting'!I33="No",0,1)</f>
        <v>1</v>
      </c>
      <c r="J33" s="11">
        <f>IF('T5-1a. Accounting'!J33="No",0,1)</f>
        <v>0</v>
      </c>
      <c r="K33" s="11">
        <f>IF('T5-1a. Accounting'!K33="No",0,1)</f>
        <v>1</v>
      </c>
      <c r="L33" s="11">
        <f>IF('T5-1a. Accounting'!L33="No",0,1)</f>
        <v>0</v>
      </c>
    </row>
    <row r="34" spans="1:12">
      <c r="B34" s="3" t="s">
        <v>11</v>
      </c>
      <c r="C34" s="11"/>
    </row>
    <row r="35" spans="1:12" s="16" customFormat="1">
      <c r="A35" s="12"/>
      <c r="B35" s="5" t="s">
        <v>13</v>
      </c>
      <c r="C35" s="11"/>
      <c r="D35" s="11"/>
    </row>
    <row r="36" spans="1:12" s="16" customFormat="1">
      <c r="A36" s="12"/>
      <c r="B36" s="28" t="s">
        <v>103</v>
      </c>
      <c r="C36" s="11"/>
      <c r="D36" s="11"/>
      <c r="E36" s="11"/>
      <c r="F36" s="11"/>
      <c r="G36" s="23"/>
    </row>
    <row r="37" spans="1:12" s="16" customFormat="1">
      <c r="A37" s="12"/>
      <c r="B37" s="5"/>
      <c r="C37" s="11"/>
      <c r="D37" s="11"/>
      <c r="E37" s="11"/>
      <c r="F37" s="11"/>
      <c r="G37" s="23"/>
    </row>
    <row r="38" spans="1:12" s="16" customFormat="1">
      <c r="A38" s="14">
        <v>5</v>
      </c>
      <c r="B38" s="7" t="s">
        <v>153</v>
      </c>
      <c r="C38" s="16">
        <f>IF('T5-1a. Accounting'!C38="Yes",1,IF('T5-1a. Accounting'!C39="Yes",1,0))</f>
        <v>0</v>
      </c>
      <c r="D38" s="16">
        <f>IF('T5-1a. Accounting'!D38="Yes",1,IF('T5-1a. Accounting'!D39="Yes",1,0))</f>
        <v>1</v>
      </c>
      <c r="E38" s="16">
        <f>IF('T5-1a. Accounting'!E38="Yes",1,IF('T5-1a. Accounting'!E39="Yes",1,0))</f>
        <v>0</v>
      </c>
      <c r="F38" s="16">
        <f>IF('T5-1a. Accounting'!F38="Yes",1,IF('T5-1a. Accounting'!F39="Yes",1,0))</f>
        <v>0</v>
      </c>
      <c r="G38" s="16">
        <f>IF('T5-1a. Accounting'!G38="Yes",1,IF('T5-1a. Accounting'!G39="Yes",1,0))</f>
        <v>0</v>
      </c>
      <c r="H38" s="16">
        <f>IF('T5-1a. Accounting'!H38="Yes",1,IF('T5-1a. Accounting'!H39="Yes",1,0))</f>
        <v>1</v>
      </c>
      <c r="I38" s="16">
        <f>IF('T5-1a. Accounting'!I38="Yes",1,IF('T5-1a. Accounting'!I39="Yes",1,0))</f>
        <v>1</v>
      </c>
      <c r="J38" s="16">
        <f>IF('T5-1a. Accounting'!J38="Yes",1,IF('T5-1a. Accounting'!J39="Yes",1,0))</f>
        <v>0</v>
      </c>
      <c r="K38" s="16">
        <f>IF('T5-1a. Accounting'!K38="Yes",1,IF('T5-1a. Accounting'!K39="Yes",1,0))</f>
        <v>0</v>
      </c>
      <c r="L38" s="16">
        <f>IF('T5-1a. Accounting'!L38="Yes",1,IF('T5-1a. Accounting'!L39="Yes",1,0))</f>
        <v>0</v>
      </c>
    </row>
    <row r="39" spans="1:12" s="16" customFormat="1">
      <c r="A39" s="12"/>
      <c r="B39" s="3" t="s">
        <v>154</v>
      </c>
      <c r="G39" s="15"/>
    </row>
    <row r="40" spans="1:12" s="16" customFormat="1">
      <c r="A40" s="12"/>
      <c r="B40" s="5" t="s">
        <v>13</v>
      </c>
      <c r="G40" s="15"/>
    </row>
    <row r="41" spans="1:12" s="16" customFormat="1">
      <c r="A41" s="12"/>
      <c r="B41" s="28" t="s">
        <v>103</v>
      </c>
      <c r="G41" s="15"/>
    </row>
    <row r="42" spans="1:12" s="16" customFormat="1">
      <c r="A42" s="17"/>
      <c r="B42" s="18"/>
      <c r="G42" s="15"/>
    </row>
    <row r="43" spans="1:12" s="16" customFormat="1">
      <c r="A43" s="17"/>
      <c r="B43" s="18"/>
      <c r="G43" s="15"/>
    </row>
    <row r="44" spans="1:12">
      <c r="A44" s="17"/>
      <c r="B44" s="2" t="s">
        <v>15</v>
      </c>
      <c r="C44" s="11"/>
    </row>
    <row r="45" spans="1:12">
      <c r="C45" s="11"/>
    </row>
    <row r="46" spans="1:12">
      <c r="A46" s="12">
        <v>6</v>
      </c>
      <c r="B46" s="3" t="s">
        <v>118</v>
      </c>
      <c r="C46" s="11"/>
    </row>
    <row r="47" spans="1:12">
      <c r="B47" s="4" t="s">
        <v>119</v>
      </c>
      <c r="C47" s="11">
        <f>IF('T5-1a. Accounting'!C47="No",0,1)</f>
        <v>0</v>
      </c>
      <c r="D47" s="11">
        <f>IF('T5-1a. Accounting'!D47="No",0,1)</f>
        <v>0</v>
      </c>
      <c r="E47" s="11">
        <f>IF('T5-1a. Accounting'!E47="No",0,1)</f>
        <v>0</v>
      </c>
      <c r="F47" s="11">
        <f>IF('T5-1a. Accounting'!F47="No",0,1)</f>
        <v>0</v>
      </c>
      <c r="G47" s="11">
        <f>IF('T5-1a. Accounting'!G47="No",0,1)</f>
        <v>0</v>
      </c>
      <c r="H47" s="11">
        <f>IF('T5-1a. Accounting'!H47="No",0,1)</f>
        <v>0</v>
      </c>
      <c r="I47" s="11">
        <f>IF('T5-1a. Accounting'!I47="No",0,1)</f>
        <v>0</v>
      </c>
      <c r="J47" s="11">
        <f>IF('T5-1a. Accounting'!J47="No",0,1)</f>
        <v>0</v>
      </c>
      <c r="K47" s="11">
        <f>IF('T5-1a. Accounting'!K47="No",0,1)</f>
        <v>0</v>
      </c>
      <c r="L47" s="11">
        <f>IF('T5-1a. Accounting'!L47="No",0,1)</f>
        <v>0</v>
      </c>
    </row>
    <row r="48" spans="1:12">
      <c r="B48" s="4" t="s">
        <v>16</v>
      </c>
      <c r="C48" s="11"/>
    </row>
    <row r="49" spans="1:12">
      <c r="B49" s="4" t="s">
        <v>18</v>
      </c>
      <c r="C49" s="11">
        <f>IF('T5-1a. Accounting'!C49="No",0,1)</f>
        <v>0</v>
      </c>
      <c r="D49" s="11">
        <f>IF('T5-1a. Accounting'!D49="No",0,1)</f>
        <v>0</v>
      </c>
      <c r="E49" s="11">
        <f>IF('T5-1a. Accounting'!E49="No",0,1)</f>
        <v>0</v>
      </c>
      <c r="F49" s="11">
        <f>IF('T5-1a. Accounting'!F49="No",0,1)</f>
        <v>0</v>
      </c>
      <c r="G49" s="11">
        <f>IF('T5-1a. Accounting'!G49="No",0,1)</f>
        <v>0</v>
      </c>
      <c r="H49" s="11">
        <f>IF('T5-1a. Accounting'!H49="No",0,1)</f>
        <v>1</v>
      </c>
      <c r="I49" s="11">
        <f>IF('T5-1a. Accounting'!I49="No",0,1)</f>
        <v>1</v>
      </c>
      <c r="J49" s="11">
        <f>IF('T5-1a. Accounting'!J49="No",0,1)</f>
        <v>0</v>
      </c>
      <c r="K49" s="11">
        <f>IF('T5-1a. Accounting'!K49="No",0,1)</f>
        <v>1</v>
      </c>
      <c r="L49" s="11">
        <f>IF('T5-1a. Accounting'!L49="No",0,1)</f>
        <v>0</v>
      </c>
    </row>
    <row r="50" spans="1:12">
      <c r="B50" s="4" t="s">
        <v>17</v>
      </c>
      <c r="C50" s="11"/>
    </row>
    <row r="51" spans="1:12">
      <c r="B51" s="4" t="s">
        <v>103</v>
      </c>
      <c r="C51" s="11"/>
    </row>
    <row r="52" spans="1:12">
      <c r="B52" s="4"/>
      <c r="C52" s="11"/>
    </row>
    <row r="53" spans="1:12">
      <c r="A53" s="12">
        <v>7</v>
      </c>
      <c r="B53" s="3" t="s">
        <v>120</v>
      </c>
      <c r="C53" s="11"/>
    </row>
    <row r="54" spans="1:12">
      <c r="B54" s="4" t="s">
        <v>19</v>
      </c>
      <c r="C54" s="11"/>
    </row>
    <row r="55" spans="1:12">
      <c r="B55" s="4" t="s">
        <v>1</v>
      </c>
      <c r="C55" s="11"/>
    </row>
    <row r="56" spans="1:12">
      <c r="B56" s="4" t="s">
        <v>2</v>
      </c>
      <c r="C56" s="11"/>
    </row>
    <row r="57" spans="1:12">
      <c r="B57" s="4" t="s">
        <v>3</v>
      </c>
      <c r="C57" s="11"/>
    </row>
    <row r="58" spans="1:12">
      <c r="B58" s="4" t="s">
        <v>4</v>
      </c>
      <c r="C58" s="11"/>
    </row>
    <row r="59" spans="1:12">
      <c r="B59" s="4" t="s">
        <v>5</v>
      </c>
      <c r="C59" s="11"/>
    </row>
    <row r="60" spans="1:12">
      <c r="B60" s="4" t="s">
        <v>6</v>
      </c>
      <c r="C60" s="11"/>
    </row>
    <row r="61" spans="1:12">
      <c r="B61" s="4" t="s">
        <v>7</v>
      </c>
      <c r="C61" s="11"/>
    </row>
    <row r="62" spans="1:12">
      <c r="B62" s="4" t="s">
        <v>8</v>
      </c>
      <c r="C62" s="11"/>
    </row>
    <row r="63" spans="1:12">
      <c r="B63" s="4" t="s">
        <v>9</v>
      </c>
      <c r="C63" s="11"/>
    </row>
    <row r="64" spans="1:12">
      <c r="B64" s="4" t="s">
        <v>103</v>
      </c>
      <c r="C64" s="11"/>
    </row>
    <row r="65" spans="1:12">
      <c r="B65" s="4"/>
      <c r="C65" s="11"/>
    </row>
    <row r="66" spans="1:12" ht="25.5" customHeight="1">
      <c r="A66" s="12">
        <v>8</v>
      </c>
      <c r="B66" s="3" t="s">
        <v>121</v>
      </c>
      <c r="C66" s="11"/>
    </row>
    <row r="67" spans="1:12">
      <c r="B67" s="4" t="s">
        <v>20</v>
      </c>
      <c r="C67" s="11">
        <f>IF('T5-1a. Accounting'!C67="Yes",1,0)</f>
        <v>0</v>
      </c>
      <c r="D67" s="11">
        <f>IF('T5-1a. Accounting'!D67="Yes",1,0)</f>
        <v>0</v>
      </c>
      <c r="E67" s="11">
        <f>IF('T5-1a. Accounting'!E67="Yes",1,0)</f>
        <v>0</v>
      </c>
      <c r="F67" s="11">
        <f>IF('T5-1a. Accounting'!F67="Yes",1,0)</f>
        <v>0</v>
      </c>
      <c r="G67" s="11">
        <f>IF('T5-1a. Accounting'!G67="Yes",1,0)</f>
        <v>0</v>
      </c>
      <c r="H67" s="11">
        <f>IF('T5-1a. Accounting'!H67="Yes",1,0)</f>
        <v>1</v>
      </c>
      <c r="I67" s="11">
        <f>IF('T5-1a. Accounting'!I67="Yes",1,0)</f>
        <v>1</v>
      </c>
      <c r="J67" s="11">
        <f>IF('T5-1a. Accounting'!J67="Yes",1,0)</f>
        <v>0</v>
      </c>
      <c r="K67" s="11">
        <f>IF('T5-1a. Accounting'!K67="Yes",1,0)</f>
        <v>1</v>
      </c>
      <c r="L67" s="11">
        <f>IF('T5-1a. Accounting'!L67="Yes",1,0)</f>
        <v>1</v>
      </c>
    </row>
    <row r="68" spans="1:12">
      <c r="B68" s="4" t="s">
        <v>21</v>
      </c>
      <c r="C68" s="11">
        <f>IF('T5-1a. Accounting'!C68="Yes",0.5,0)</f>
        <v>0</v>
      </c>
      <c r="D68" s="11">
        <f>IF('T5-1a. Accounting'!D68="Yes",0.5,0)</f>
        <v>0.5</v>
      </c>
      <c r="E68" s="11">
        <f>IF('T5-1a. Accounting'!E68="Yes",0.5,0)</f>
        <v>0</v>
      </c>
      <c r="F68" s="11">
        <f>IF('T5-1a. Accounting'!F68="Yes",0.5,0)</f>
        <v>0</v>
      </c>
      <c r="G68" s="11">
        <f>IF('T5-1a. Accounting'!G68="Yes",0.5,0)</f>
        <v>0</v>
      </c>
      <c r="H68" s="11">
        <f>IF('T5-1a. Accounting'!H68="Yes",0.5,0)</f>
        <v>0</v>
      </c>
      <c r="I68" s="11">
        <f>IF('T5-1a. Accounting'!I68="Yes",0.5,0)</f>
        <v>0</v>
      </c>
      <c r="J68" s="11">
        <f>IF('T5-1a. Accounting'!J68="Yes",0.5,0)</f>
        <v>0</v>
      </c>
      <c r="K68" s="11">
        <f>IF('T5-1a. Accounting'!K68="Yes",0.5,0)</f>
        <v>0</v>
      </c>
      <c r="L68" s="11">
        <f>IF('T5-1a. Accounting'!L68="Yes",0.5,0)</f>
        <v>0</v>
      </c>
    </row>
    <row r="69" spans="1:12">
      <c r="B69" s="4" t="s">
        <v>22</v>
      </c>
      <c r="C69" s="11"/>
    </row>
    <row r="70" spans="1:12">
      <c r="B70" s="4" t="s">
        <v>103</v>
      </c>
      <c r="C70" s="11"/>
    </row>
    <row r="71" spans="1:12">
      <c r="B71" s="4"/>
      <c r="C71" s="11"/>
    </row>
    <row r="72" spans="1:12" ht="24.75" customHeight="1">
      <c r="A72" s="12">
        <v>9</v>
      </c>
      <c r="B72" s="3" t="s">
        <v>122</v>
      </c>
      <c r="C72" s="11"/>
    </row>
    <row r="73" spans="1:12">
      <c r="B73" s="4" t="s">
        <v>23</v>
      </c>
      <c r="C73" s="11">
        <f>IF('T5-1a. Accounting'!C73="Yes",1,0)</f>
        <v>0</v>
      </c>
      <c r="D73" s="11">
        <f>IF('T5-1a. Accounting'!D73="Yes",1,0)</f>
        <v>0</v>
      </c>
      <c r="E73" s="11">
        <f>IF('T5-1a. Accounting'!E73="Yes",1,0)</f>
        <v>0</v>
      </c>
      <c r="F73" s="11">
        <f>IF('T5-1a. Accounting'!F73="Yes",1,0)</f>
        <v>0</v>
      </c>
      <c r="G73" s="11">
        <f>IF('T5-1a. Accounting'!G73="Yes",1,0)</f>
        <v>0</v>
      </c>
      <c r="H73" s="11">
        <f>IF('T5-1a. Accounting'!H73="Yes",1,0)</f>
        <v>1</v>
      </c>
      <c r="I73" s="11">
        <f>IF('T5-1a. Accounting'!I73="Yes",1,0)</f>
        <v>0</v>
      </c>
      <c r="J73" s="11">
        <f>IF('T5-1a. Accounting'!J73="Yes",1,0)</f>
        <v>0</v>
      </c>
      <c r="K73" s="11">
        <f>IF('T5-1a. Accounting'!K73="Yes",1,0)</f>
        <v>0</v>
      </c>
      <c r="L73" s="11">
        <f>IF('T5-1a. Accounting'!L73="Yes",1,0)</f>
        <v>1</v>
      </c>
    </row>
    <row r="74" spans="1:12">
      <c r="B74" s="4" t="s">
        <v>24</v>
      </c>
      <c r="C74" s="11">
        <f>IF('T5-1a. Accounting'!C74="Yes",1,0)</f>
        <v>0</v>
      </c>
      <c r="D74" s="11">
        <f>IF('T5-1a. Accounting'!D74="Yes",1,0)</f>
        <v>0</v>
      </c>
      <c r="E74" s="11">
        <f>IF('T5-1a. Accounting'!E74="Yes",1,0)</f>
        <v>0</v>
      </c>
      <c r="F74" s="11">
        <f>IF('T5-1a. Accounting'!F74="Yes",1,0)</f>
        <v>0</v>
      </c>
      <c r="G74" s="11">
        <f>IF('T5-1a. Accounting'!G74="Yes",1,0)</f>
        <v>1</v>
      </c>
      <c r="H74" s="11">
        <f>IF('T5-1a. Accounting'!H74="Yes",1,0)</f>
        <v>0</v>
      </c>
      <c r="I74" s="11">
        <f>IF('T5-1a. Accounting'!I74="Yes",1,0)</f>
        <v>0</v>
      </c>
      <c r="J74" s="11">
        <f>IF('T5-1a. Accounting'!J74="Yes",1,0)</f>
        <v>0</v>
      </c>
      <c r="K74" s="11">
        <f>IF('T5-1a. Accounting'!K74="Yes",1,0)</f>
        <v>0</v>
      </c>
      <c r="L74" s="11">
        <f>IF('T5-1a. Accounting'!L74="Yes",1,0)</f>
        <v>0</v>
      </c>
    </row>
    <row r="75" spans="1:12">
      <c r="B75" s="4" t="s">
        <v>25</v>
      </c>
      <c r="C75" s="11">
        <f>IF('T5-1a. Accounting'!C75="Yes",1,0)</f>
        <v>1</v>
      </c>
      <c r="D75" s="11">
        <f>IF('T5-1a. Accounting'!D75="Yes",1,0)</f>
        <v>1</v>
      </c>
      <c r="E75" s="11">
        <f>IF('T5-1a. Accounting'!E75="Yes",1,0)</f>
        <v>1</v>
      </c>
      <c r="F75" s="11">
        <f>IF('T5-1a. Accounting'!F75="Yes",1,0)</f>
        <v>0</v>
      </c>
      <c r="G75" s="11">
        <f>IF('T5-1a. Accounting'!G75="Yes",1,0)</f>
        <v>0</v>
      </c>
      <c r="H75" s="11">
        <f>IF('T5-1a. Accounting'!H75="Yes",1,0)</f>
        <v>0</v>
      </c>
      <c r="I75" s="11">
        <f>IF('T5-1a. Accounting'!I75="Yes",1,0)</f>
        <v>0</v>
      </c>
      <c r="J75" s="11">
        <f>IF('T5-1a. Accounting'!J75="Yes",1,0)</f>
        <v>0</v>
      </c>
      <c r="K75" s="11">
        <f>IF('T5-1a. Accounting'!K75="Yes",1,0)</f>
        <v>1</v>
      </c>
      <c r="L75" s="11">
        <f>IF('T5-1a. Accounting'!L75="Yes",1,0)</f>
        <v>0</v>
      </c>
    </row>
    <row r="76" spans="1:12">
      <c r="B76" s="4" t="s">
        <v>26</v>
      </c>
      <c r="C76" s="11"/>
    </row>
    <row r="77" spans="1:12">
      <c r="B77" s="4" t="s">
        <v>103</v>
      </c>
      <c r="C77" s="11"/>
    </row>
    <row r="78" spans="1:12">
      <c r="B78" s="4"/>
      <c r="C78" s="11"/>
    </row>
    <row r="79" spans="1:12">
      <c r="A79" s="14">
        <v>10</v>
      </c>
      <c r="B79" s="7" t="s">
        <v>159</v>
      </c>
      <c r="C79" s="16">
        <f>IF('T5-1a. Accounting'!C79="Yes",1,IF('T5-1a. Accounting'!C80="Yes",1,0))</f>
        <v>0</v>
      </c>
      <c r="D79" s="16">
        <f>IF('T5-1a. Accounting'!D79="Yes",1,IF('T5-1a. Accounting'!D80="Yes",1,0))</f>
        <v>1</v>
      </c>
      <c r="E79" s="16">
        <f>IF('T5-1a. Accounting'!E79="Yes",1,IF('T5-1a. Accounting'!E80="Yes",1,0))</f>
        <v>0</v>
      </c>
      <c r="F79" s="16">
        <f>IF('T5-1a. Accounting'!F79="Yes",1,IF('T5-1a. Accounting'!F80="Yes",1,0))</f>
        <v>0</v>
      </c>
      <c r="G79" s="16">
        <f>IF('T5-1a. Accounting'!G79="Yes",1,IF('T5-1a. Accounting'!G80="Yes",1,0))</f>
        <v>0</v>
      </c>
      <c r="H79" s="16">
        <f>IF('T5-1a. Accounting'!H79="Yes",1,IF('T5-1a. Accounting'!H80="Yes",1,0))</f>
        <v>1</v>
      </c>
      <c r="I79" s="16">
        <f>IF('T5-1a. Accounting'!I79="Yes",1,IF('T5-1a. Accounting'!I80="Yes",1,0))</f>
        <v>1</v>
      </c>
      <c r="J79" s="16">
        <f>IF('T5-1a. Accounting'!J79="Yes",1,IF('T5-1a. Accounting'!J80="Yes",1,0))</f>
        <v>0</v>
      </c>
      <c r="K79" s="16">
        <f>IF('T5-1a. Accounting'!K79="Yes",1,IF('T5-1a. Accounting'!K80="Yes",1,0))</f>
        <v>1</v>
      </c>
      <c r="L79" s="16">
        <f>IF('T5-1a. Accounting'!L79="Yes",1,IF('T5-1a. Accounting'!L80="Yes",1,0))</f>
        <v>0</v>
      </c>
    </row>
    <row r="80" spans="1:12">
      <c r="B80" s="3" t="s">
        <v>154</v>
      </c>
      <c r="C80" s="11"/>
    </row>
    <row r="81" spans="1:12">
      <c r="B81" s="5" t="s">
        <v>13</v>
      </c>
      <c r="C81" s="11"/>
    </row>
    <row r="82" spans="1:12">
      <c r="B82" s="28" t="s">
        <v>103</v>
      </c>
      <c r="C82" s="11"/>
    </row>
    <row r="83" spans="1:12">
      <c r="B83" s="28"/>
      <c r="C83" s="11"/>
    </row>
    <row r="84" spans="1:12">
      <c r="B84" s="4"/>
      <c r="C84" s="11"/>
    </row>
    <row r="85" spans="1:12">
      <c r="B85" s="2" t="s">
        <v>27</v>
      </c>
      <c r="C85" s="11"/>
    </row>
    <row r="86" spans="1:12">
      <c r="C86" s="11"/>
    </row>
    <row r="87" spans="1:12">
      <c r="A87" s="12">
        <v>11</v>
      </c>
      <c r="B87" s="3" t="s">
        <v>123</v>
      </c>
      <c r="C87" s="11"/>
    </row>
    <row r="88" spans="1:12">
      <c r="B88" s="4" t="s">
        <v>28</v>
      </c>
      <c r="C88" s="11">
        <f>IF('T5-1a. Accounting'!C88="Yes",1,0)</f>
        <v>0</v>
      </c>
      <c r="D88" s="11">
        <f>IF('T5-1a. Accounting'!D88="Yes",1,0)</f>
        <v>0</v>
      </c>
      <c r="E88" s="11">
        <f>IF('T5-1a. Accounting'!E88="Yes",1,0)</f>
        <v>0</v>
      </c>
      <c r="F88" s="11">
        <f>IF('T5-1a. Accounting'!F88="Yes",1,0)</f>
        <v>0</v>
      </c>
      <c r="G88" s="11">
        <f>IF('T5-1a. Accounting'!G88="Yes",1,0)</f>
        <v>0</v>
      </c>
      <c r="H88" s="11">
        <f>IF('T5-1a. Accounting'!H88="Yes",1,0)</f>
        <v>0</v>
      </c>
      <c r="I88" s="11">
        <f>IF('T5-1a. Accounting'!I88="Yes",1,0)</f>
        <v>0</v>
      </c>
      <c r="J88" s="11">
        <f>IF('T5-1a. Accounting'!J88="Yes",1,0)</f>
        <v>0</v>
      </c>
      <c r="K88" s="11">
        <f>IF('T5-1a. Accounting'!K88="Yes",1,0)</f>
        <v>0</v>
      </c>
      <c r="L88" s="11">
        <f>IF('T5-1a. Accounting'!L88="Yes",1,0)</f>
        <v>0</v>
      </c>
    </row>
    <row r="89" spans="1:12">
      <c r="B89" s="4" t="s">
        <v>29</v>
      </c>
      <c r="C89" s="11"/>
    </row>
    <row r="90" spans="1:12">
      <c r="B90" s="4" t="s">
        <v>30</v>
      </c>
      <c r="C90" s="11"/>
    </row>
    <row r="91" spans="1:12">
      <c r="B91" s="4" t="s">
        <v>31</v>
      </c>
      <c r="C91" s="11"/>
      <c r="L91" s="6"/>
    </row>
    <row r="92" spans="1:12">
      <c r="B92" s="4" t="s">
        <v>103</v>
      </c>
      <c r="C92" s="11"/>
      <c r="L92" s="6"/>
    </row>
    <row r="93" spans="1:12">
      <c r="B93" s="4"/>
      <c r="C93" s="11"/>
      <c r="L93" s="6"/>
    </row>
    <row r="94" spans="1:12">
      <c r="A94" s="12">
        <v>12</v>
      </c>
      <c r="B94" s="3" t="s">
        <v>32</v>
      </c>
      <c r="C94" s="11">
        <f>IF('T5-1a. Accounting'!C94="Yes",1,0)</f>
        <v>0</v>
      </c>
      <c r="D94" s="11">
        <f>IF('T5-1a. Accounting'!D94="Yes",1,0)</f>
        <v>0</v>
      </c>
      <c r="E94" s="11">
        <f>IF('T5-1a. Accounting'!E94="Yes",1,0)</f>
        <v>0</v>
      </c>
      <c r="F94" s="11">
        <f>IF('T5-1a. Accounting'!F94="Yes",1,0)</f>
        <v>0</v>
      </c>
      <c r="G94" s="11">
        <f>IF('T5-1a. Accounting'!G94="Yes",1,0)</f>
        <v>0</v>
      </c>
      <c r="H94" s="11">
        <f>IF('T5-1a. Accounting'!H94="Yes",1,0)</f>
        <v>0</v>
      </c>
      <c r="I94" s="11">
        <f>IF('T5-1a. Accounting'!I94="Yes",1,0)</f>
        <v>0</v>
      </c>
      <c r="J94" s="11">
        <f>IF('T5-1a. Accounting'!J94="Yes",1,0)</f>
        <v>0</v>
      </c>
      <c r="K94" s="11">
        <f>IF('T5-1a. Accounting'!K94="Yes",1,0)</f>
        <v>0</v>
      </c>
      <c r="L94" s="11">
        <f>IF('T5-1a. Accounting'!L94="Yes",1,0)</f>
        <v>0</v>
      </c>
    </row>
    <row r="95" spans="1:12" s="19" customFormat="1">
      <c r="A95" s="12"/>
      <c r="B95" s="4" t="s">
        <v>13</v>
      </c>
      <c r="C95" s="11"/>
      <c r="D95" s="11"/>
      <c r="E95" s="11"/>
      <c r="F95" s="11"/>
      <c r="G95" s="6"/>
    </row>
    <row r="96" spans="1:12" s="19" customFormat="1">
      <c r="A96" s="12"/>
      <c r="B96" s="4" t="s">
        <v>103</v>
      </c>
      <c r="C96" s="11"/>
      <c r="D96" s="11"/>
      <c r="E96" s="11"/>
      <c r="F96" s="11"/>
      <c r="G96" s="6"/>
    </row>
    <row r="97" spans="1:12" s="19" customFormat="1">
      <c r="A97" s="12"/>
      <c r="B97" s="4"/>
      <c r="C97" s="11"/>
      <c r="D97" s="11"/>
      <c r="E97" s="11"/>
      <c r="F97" s="11"/>
      <c r="G97" s="6"/>
    </row>
    <row r="98" spans="1:12" s="19" customFormat="1">
      <c r="A98" s="20"/>
      <c r="B98" s="21"/>
    </row>
    <row r="99" spans="1:12">
      <c r="A99" s="20"/>
      <c r="B99" s="2" t="s">
        <v>33</v>
      </c>
      <c r="C99" s="11"/>
    </row>
    <row r="100" spans="1:12">
      <c r="C100" s="11"/>
    </row>
    <row r="101" spans="1:12" ht="25.5">
      <c r="A101" s="12">
        <v>13</v>
      </c>
      <c r="B101" s="3" t="s">
        <v>124</v>
      </c>
      <c r="C101" s="11">
        <f>IF('T5-1a. Accounting'!C101="",0,1)</f>
        <v>1</v>
      </c>
      <c r="D101" s="11">
        <f>IF('T5-1a. Accounting'!D101="",0,1)</f>
        <v>1</v>
      </c>
      <c r="E101" s="11">
        <f>IF('T5-1a. Accounting'!E101="",0,1)</f>
        <v>1</v>
      </c>
      <c r="F101" s="11">
        <f>IF('T5-1a. Accounting'!F101="",0,1)</f>
        <v>1</v>
      </c>
      <c r="G101" s="11">
        <f>IF('T5-1a. Accounting'!G101="",0,1)</f>
        <v>1</v>
      </c>
      <c r="H101" s="11">
        <f>IF('T5-1a. Accounting'!H101="",0,1)</f>
        <v>1</v>
      </c>
      <c r="I101" s="11">
        <f>IF('T5-1a. Accounting'!I101="",0,1)</f>
        <v>1</v>
      </c>
      <c r="J101" s="11">
        <f>IF('T5-1a. Accounting'!J101="",0,1)</f>
        <v>1</v>
      </c>
      <c r="K101" s="11">
        <f>IF('T5-1a. Accounting'!K101="",0,1)</f>
        <v>1</v>
      </c>
      <c r="L101" s="11">
        <f>IF('T5-1a. Accounting'!L101="",0,1)</f>
        <v>1</v>
      </c>
    </row>
    <row r="102" spans="1:12">
      <c r="B102" s="4" t="s">
        <v>34</v>
      </c>
      <c r="C102" s="11"/>
      <c r="G102" s="6"/>
      <c r="K102" s="24"/>
      <c r="L102" s="22"/>
    </row>
    <row r="103" spans="1:12">
      <c r="B103" s="4" t="s">
        <v>35</v>
      </c>
      <c r="C103" s="11"/>
      <c r="G103" s="6"/>
      <c r="K103" s="24"/>
    </row>
    <row r="104" spans="1:12">
      <c r="B104" s="4" t="s">
        <v>36</v>
      </c>
      <c r="C104" s="11"/>
      <c r="G104" s="6"/>
      <c r="K104" s="24"/>
    </row>
    <row r="105" spans="1:12">
      <c r="B105" s="4" t="s">
        <v>37</v>
      </c>
      <c r="C105" s="11"/>
      <c r="G105" s="6"/>
      <c r="K105" s="24"/>
    </row>
    <row r="106" spans="1:12">
      <c r="B106" s="4" t="s">
        <v>39</v>
      </c>
      <c r="C106" s="11"/>
      <c r="G106" s="6"/>
      <c r="K106" s="24"/>
    </row>
    <row r="107" spans="1:12">
      <c r="B107" s="4" t="s">
        <v>40</v>
      </c>
      <c r="C107" s="11"/>
      <c r="K107" s="24"/>
    </row>
    <row r="108" spans="1:12">
      <c r="B108" s="4" t="s">
        <v>103</v>
      </c>
      <c r="C108" s="11"/>
      <c r="F108" s="30"/>
      <c r="G108" s="6"/>
      <c r="K108" s="24"/>
    </row>
    <row r="109" spans="1:12">
      <c r="B109" s="4"/>
      <c r="C109" s="11"/>
      <c r="K109" s="25"/>
    </row>
    <row r="110" spans="1:12" ht="25.5">
      <c r="A110" s="12">
        <v>14</v>
      </c>
      <c r="B110" s="3" t="s">
        <v>125</v>
      </c>
      <c r="C110" s="11">
        <f>IF('T5-1a. Accounting'!C110="",0,1)</f>
        <v>1</v>
      </c>
      <c r="D110" s="11">
        <f>IF('T5-1a. Accounting'!D110="",0,1)</f>
        <v>1</v>
      </c>
      <c r="E110" s="11">
        <f>IF('T5-1a. Accounting'!E110="",0,1)</f>
        <v>1</v>
      </c>
      <c r="F110" s="11">
        <f>IF('T5-1a. Accounting'!F110="",0,1)</f>
        <v>1</v>
      </c>
      <c r="G110" s="11">
        <f>IF('T5-1a. Accounting'!G110="",0,1)</f>
        <v>1</v>
      </c>
      <c r="H110" s="11">
        <f>IF('T5-1a. Accounting'!H110="",0,1)</f>
        <v>1</v>
      </c>
      <c r="I110" s="11">
        <f>IF('T5-1a. Accounting'!I110="",0,1)</f>
        <v>1</v>
      </c>
      <c r="J110" s="11">
        <f>IF('T5-1a. Accounting'!J110="",0,1)</f>
        <v>1</v>
      </c>
      <c r="K110" s="11">
        <f>IF('T5-1a. Accounting'!K110="",0,1)</f>
        <v>1</v>
      </c>
      <c r="L110" s="11">
        <f>IF('T5-1a. Accounting'!L110="",0,1)</f>
        <v>0</v>
      </c>
    </row>
    <row r="111" spans="1:12">
      <c r="B111" s="4" t="s">
        <v>41</v>
      </c>
      <c r="C111" s="11"/>
    </row>
    <row r="112" spans="1:12">
      <c r="B112" s="4" t="s">
        <v>42</v>
      </c>
      <c r="C112" s="11"/>
    </row>
    <row r="113" spans="1:12">
      <c r="B113" s="4" t="s">
        <v>43</v>
      </c>
      <c r="C113" s="11"/>
    </row>
    <row r="114" spans="1:12">
      <c r="B114" s="4" t="s">
        <v>103</v>
      </c>
      <c r="C114" s="11"/>
      <c r="F114" s="6"/>
    </row>
    <row r="115" spans="1:12">
      <c r="B115" s="4"/>
      <c r="C115" s="11"/>
    </row>
    <row r="116" spans="1:12" ht="12.75" customHeight="1">
      <c r="A116" s="12">
        <v>15</v>
      </c>
      <c r="B116" s="3" t="s">
        <v>126</v>
      </c>
      <c r="C116" s="11">
        <f>IF('T5-1a. Accounting'!C116="",0,1)</f>
        <v>0</v>
      </c>
      <c r="D116" s="11">
        <f>IF('T5-1a. Accounting'!D116="",0,1)</f>
        <v>1</v>
      </c>
      <c r="E116" s="11">
        <f>IF('T5-1a. Accounting'!E116="",0,1)</f>
        <v>0</v>
      </c>
      <c r="F116" s="11">
        <f>IF('T5-1a. Accounting'!F116="",0,1)</f>
        <v>1</v>
      </c>
      <c r="G116" s="11">
        <f>IF('T5-1a. Accounting'!G116="",0,1)</f>
        <v>1</v>
      </c>
      <c r="H116" s="11">
        <f>IF('T5-1a. Accounting'!H116="",0,1)</f>
        <v>1</v>
      </c>
      <c r="I116" s="11">
        <f>IF('T5-1a. Accounting'!I116="",0,1)</f>
        <v>1</v>
      </c>
      <c r="J116" s="11">
        <f>IF('T5-1a. Accounting'!J116="",0,1)</f>
        <v>0</v>
      </c>
      <c r="K116" s="11">
        <f>IF('T5-1a. Accounting'!K116="",0,1)</f>
        <v>0</v>
      </c>
      <c r="L116" s="11">
        <f>IF('T5-1a. Accounting'!L116="",0,1)</f>
        <v>1</v>
      </c>
    </row>
    <row r="117" spans="1:12">
      <c r="B117" s="4" t="s">
        <v>34</v>
      </c>
      <c r="C117" s="11"/>
    </row>
    <row r="118" spans="1:12">
      <c r="B118" s="4" t="s">
        <v>35</v>
      </c>
      <c r="C118" s="11"/>
    </row>
    <row r="119" spans="1:12">
      <c r="B119" s="4" t="s">
        <v>36</v>
      </c>
      <c r="C119" s="11"/>
    </row>
    <row r="120" spans="1:12">
      <c r="B120" s="4" t="s">
        <v>37</v>
      </c>
      <c r="C120" s="11"/>
    </row>
    <row r="121" spans="1:12">
      <c r="B121" s="4" t="s">
        <v>38</v>
      </c>
      <c r="C121" s="11"/>
    </row>
    <row r="122" spans="1:12">
      <c r="B122" s="4" t="s">
        <v>39</v>
      </c>
      <c r="C122" s="11"/>
    </row>
    <row r="123" spans="1:12">
      <c r="B123" s="4" t="s">
        <v>40</v>
      </c>
      <c r="C123" s="11"/>
    </row>
    <row r="124" spans="1:12">
      <c r="B124" s="4" t="s">
        <v>103</v>
      </c>
      <c r="C124" s="11"/>
      <c r="F124" s="6"/>
    </row>
    <row r="125" spans="1:12">
      <c r="B125" s="4"/>
      <c r="C125" s="11"/>
    </row>
    <row r="126" spans="1:12">
      <c r="A126" s="12">
        <v>16</v>
      </c>
      <c r="B126" s="3" t="s">
        <v>127</v>
      </c>
      <c r="C126" s="11">
        <f>IF('T5-1a. Accounting'!C126="",0,1)</f>
        <v>1</v>
      </c>
      <c r="D126" s="11">
        <f>IF('T5-1a. Accounting'!D126="",0,1)</f>
        <v>1</v>
      </c>
      <c r="E126" s="11">
        <f>IF('T5-1a. Accounting'!E126="",0,1)</f>
        <v>1</v>
      </c>
      <c r="F126" s="11">
        <f>IF('T5-1a. Accounting'!F126="",0,1)</f>
        <v>0</v>
      </c>
      <c r="G126" s="11">
        <f>IF('T5-1a. Accounting'!G126="",0,1)</f>
        <v>1</v>
      </c>
      <c r="H126" s="11">
        <f>IF('T5-1a. Accounting'!H126="",0,1)</f>
        <v>0</v>
      </c>
      <c r="I126" s="11">
        <f>IF('T5-1a. Accounting'!I126="",0,1)</f>
        <v>1</v>
      </c>
      <c r="J126" s="11">
        <f>IF('T5-1a. Accounting'!J126="",0,1)</f>
        <v>0</v>
      </c>
      <c r="K126" s="11">
        <f>IF('T5-1a. Accounting'!K126="",0,1)</f>
        <v>1</v>
      </c>
      <c r="L126" s="11">
        <f>IF('T5-1a. Accounting'!L126="",0,1)</f>
        <v>1</v>
      </c>
    </row>
    <row r="127" spans="1:12">
      <c r="B127" s="4" t="s">
        <v>34</v>
      </c>
      <c r="C127" s="11"/>
    </row>
    <row r="128" spans="1:12">
      <c r="B128" s="4" t="s">
        <v>35</v>
      </c>
      <c r="C128" s="11"/>
    </row>
    <row r="129" spans="1:12">
      <c r="B129" s="4" t="s">
        <v>36</v>
      </c>
      <c r="C129" s="11"/>
    </row>
    <row r="130" spans="1:12">
      <c r="B130" s="4" t="s">
        <v>103</v>
      </c>
      <c r="C130" s="11"/>
      <c r="F130" s="6"/>
    </row>
    <row r="131" spans="1:12">
      <c r="B131" s="4"/>
      <c r="C131" s="11"/>
    </row>
    <row r="132" spans="1:12">
      <c r="A132" s="12">
        <v>17</v>
      </c>
      <c r="B132" s="3" t="s">
        <v>128</v>
      </c>
      <c r="C132" s="11">
        <f>IF('T5-1a. Accounting'!C132="",0,1)</f>
        <v>1</v>
      </c>
      <c r="D132" s="11">
        <f>IF('T5-1a. Accounting'!D132="",0,1)</f>
        <v>0</v>
      </c>
      <c r="E132" s="11">
        <f>IF('T5-1a. Accounting'!E132="",0,1)</f>
        <v>1</v>
      </c>
      <c r="F132" s="11">
        <f>IF('T5-1a. Accounting'!F132="",0,1)</f>
        <v>0</v>
      </c>
      <c r="G132" s="11">
        <f>IF('T5-1a. Accounting'!G132="",0,1)</f>
        <v>1</v>
      </c>
      <c r="H132" s="11">
        <f>IF('T5-1a. Accounting'!H132="",0,1)</f>
        <v>1</v>
      </c>
      <c r="I132" s="11">
        <f>IF('T5-1a. Accounting'!I132="",0,1)</f>
        <v>1</v>
      </c>
      <c r="J132" s="11">
        <f>IF('T5-1a. Accounting'!J132="",0,1)</f>
        <v>0</v>
      </c>
      <c r="K132" s="11">
        <f>IF('T5-1a. Accounting'!K132="",0,1)</f>
        <v>0</v>
      </c>
      <c r="L132" s="11">
        <f>IF('T5-1a. Accounting'!L132="",0,1)</f>
        <v>1</v>
      </c>
    </row>
    <row r="133" spans="1:12">
      <c r="B133" s="4" t="s">
        <v>34</v>
      </c>
      <c r="C133" s="11"/>
    </row>
    <row r="134" spans="1:12">
      <c r="B134" s="4" t="s">
        <v>35</v>
      </c>
      <c r="C134" s="11"/>
    </row>
    <row r="135" spans="1:12">
      <c r="B135" s="4" t="s">
        <v>36</v>
      </c>
      <c r="C135" s="11"/>
    </row>
    <row r="136" spans="1:12">
      <c r="B136" s="4" t="s">
        <v>103</v>
      </c>
      <c r="C136" s="11"/>
      <c r="F136" s="6"/>
    </row>
    <row r="137" spans="1:12">
      <c r="B137" s="4"/>
      <c r="C137" s="11"/>
    </row>
    <row r="138" spans="1:12">
      <c r="C138" s="11"/>
    </row>
    <row r="139" spans="1:12">
      <c r="B139" s="2" t="s">
        <v>273</v>
      </c>
      <c r="C139" s="11"/>
    </row>
    <row r="140" spans="1:12">
      <c r="C140" s="11"/>
    </row>
    <row r="141" spans="1:12">
      <c r="A141" s="12">
        <v>18</v>
      </c>
      <c r="B141" s="3" t="s">
        <v>129</v>
      </c>
      <c r="C141" s="11"/>
    </row>
    <row r="142" spans="1:12">
      <c r="B142" s="4" t="s">
        <v>47</v>
      </c>
      <c r="C142" s="11"/>
    </row>
    <row r="143" spans="1:12">
      <c r="B143" s="4" t="s">
        <v>46</v>
      </c>
      <c r="C143" s="11">
        <f>IF('T5-1a. Accounting'!C143="","..",(100-'T5-1a. Accounting'!C143)/100)</f>
        <v>0</v>
      </c>
      <c r="D143" s="11">
        <f>IF('T5-1a. Accounting'!D143="","..",(100-'T5-1a. Accounting'!D143)/100)</f>
        <v>0</v>
      </c>
      <c r="E143" s="11">
        <f>IF('T5-1a. Accounting'!E143="","..",(100-'T5-1a. Accounting'!E143)/100)</f>
        <v>0</v>
      </c>
      <c r="F143" s="11">
        <f>IF('T5-1a. Accounting'!F143="","..",(100-'T5-1a. Accounting'!F143)/100)</f>
        <v>0</v>
      </c>
      <c r="G143" s="11">
        <f>IF('T5-1a. Accounting'!G143="","..",(100-'T5-1a. Accounting'!G143)/100)</f>
        <v>0</v>
      </c>
      <c r="H143" s="11">
        <f>IF('T5-1a. Accounting'!H143="","..",(100-'T5-1a. Accounting'!H143)/100)</f>
        <v>0</v>
      </c>
      <c r="I143" s="11">
        <f>IF('T5-1a. Accounting'!I143="","..",(100-'T5-1a. Accounting'!I143)/100)</f>
        <v>0</v>
      </c>
      <c r="J143" s="11">
        <f>IF('T5-1a. Accounting'!J143="","..",(100-'T5-1a. Accounting'!J143)/100)</f>
        <v>0</v>
      </c>
      <c r="K143" s="11">
        <f>IF('T5-1a. Accounting'!K143="","..",(100-'T5-1a. Accounting'!K143)/100)</f>
        <v>0</v>
      </c>
      <c r="L143" s="11">
        <f>IF('T5-1a. Accounting'!L143="","..",(100-'T5-1a. Accounting'!L143)/100)</f>
        <v>0</v>
      </c>
    </row>
    <row r="144" spans="1:12">
      <c r="B144" s="4" t="s">
        <v>48</v>
      </c>
      <c r="C144" s="11"/>
    </row>
    <row r="145" spans="1:12">
      <c r="B145" s="4" t="s">
        <v>46</v>
      </c>
      <c r="C145" s="11">
        <f>IF('T5-1a. Accounting'!C145="","..",IF('T5-1a. Accounting'!C145="NA",0.75,(100-'T5-1a. Accounting'!C145)/100))</f>
        <v>0.75</v>
      </c>
      <c r="D145" s="11">
        <f>IF('T5-1a. Accounting'!D145="","..",IF('T5-1a. Accounting'!D145="NA",0.75,(100-'T5-1a. Accounting'!D145)/100))</f>
        <v>0</v>
      </c>
      <c r="E145" s="11">
        <f>IF('T5-1a. Accounting'!E145="","..",IF('T5-1a. Accounting'!E145="NA",0.75,(100-'T5-1a. Accounting'!E145)/100))</f>
        <v>0</v>
      </c>
      <c r="F145" s="11">
        <f>IF('T5-1a. Accounting'!F145="","..",IF('T5-1a. Accounting'!F145="NA",0.75,(100-'T5-1a. Accounting'!F145)/100))</f>
        <v>0</v>
      </c>
      <c r="G145" s="11">
        <f>IF('T5-1a. Accounting'!G145="","..",IF('T5-1a. Accounting'!G145="NA",0.75,(100-'T5-1a. Accounting'!G145)/100))</f>
        <v>0</v>
      </c>
      <c r="H145" s="11">
        <f>IF('T5-1a. Accounting'!H145="","..",IF('T5-1a. Accounting'!H145="NA",0.75,(100-'T5-1a. Accounting'!H145)/100))</f>
        <v>0</v>
      </c>
      <c r="I145" s="11">
        <f>IF('T5-1a. Accounting'!I145="","..",IF('T5-1a. Accounting'!I145="NA",0.75,(100-'T5-1a. Accounting'!I145)/100))</f>
        <v>0</v>
      </c>
      <c r="J145" s="11">
        <f>IF('T5-1a. Accounting'!J145="","..",IF('T5-1a. Accounting'!J145="NA",0.75,(100-'T5-1a. Accounting'!J145)/100))</f>
        <v>0</v>
      </c>
      <c r="K145" s="11">
        <f>IF('T5-1a. Accounting'!K145="","..",IF('T5-1a. Accounting'!K145="NA",0.75,(100-'T5-1a. Accounting'!K145)/100))</f>
        <v>0</v>
      </c>
      <c r="L145" s="11">
        <f>IF('T5-1a. Accounting'!L145="","..",IF('T5-1a. Accounting'!L145="NA",0.75,(100-'T5-1a. Accounting'!L145)/100))</f>
        <v>0</v>
      </c>
    </row>
    <row r="146" spans="1:12">
      <c r="B146" s="4" t="s">
        <v>103</v>
      </c>
      <c r="C146" s="11"/>
    </row>
    <row r="147" spans="1:12">
      <c r="B147" s="4"/>
      <c r="C147" s="11"/>
    </row>
    <row r="148" spans="1:12">
      <c r="A148" s="12">
        <v>19</v>
      </c>
      <c r="B148" s="3" t="s">
        <v>130</v>
      </c>
      <c r="C148" s="11"/>
    </row>
    <row r="149" spans="1:12">
      <c r="B149" s="4" t="s">
        <v>47</v>
      </c>
      <c r="C149" s="11"/>
    </row>
    <row r="150" spans="1:12" s="19" customFormat="1">
      <c r="A150" s="12"/>
      <c r="B150" s="4" t="s">
        <v>49</v>
      </c>
      <c r="C150" s="11">
        <f>IF('T5-1a. Accounting'!C150="","..",IF('T5-1a. Accounting'!C150="NA",0.75,(100-'T5-1a. Accounting'!C150)/100))</f>
        <v>0.75</v>
      </c>
      <c r="D150" s="11">
        <f>IF('T5-1a. Accounting'!D150="","..",IF('T5-1a. Accounting'!D150="NA",0.75,(100-'T5-1a. Accounting'!D150)/100))</f>
        <v>0</v>
      </c>
      <c r="E150" s="11">
        <f>IF('T5-1a. Accounting'!E150="","..",IF('T5-1a. Accounting'!E150="NA",0.75,(100-'T5-1a. Accounting'!E150)/100))</f>
        <v>0</v>
      </c>
      <c r="F150" s="11">
        <f>IF('T5-1a. Accounting'!F150="","..",IF('T5-1a. Accounting'!F150="NA",0.75,(100-'T5-1a. Accounting'!F150)/100))</f>
        <v>0</v>
      </c>
      <c r="G150" s="11">
        <f>IF('T5-1a. Accounting'!G150="","..",IF('T5-1a. Accounting'!G150="NA",0.75,(100-'T5-1a. Accounting'!G150)/100))</f>
        <v>0</v>
      </c>
      <c r="H150" s="11">
        <f>IF('T5-1a. Accounting'!H150="","..",IF('T5-1a. Accounting'!H150="NA",0.75,(100-'T5-1a. Accounting'!H150)/100))</f>
        <v>1</v>
      </c>
      <c r="I150" s="11">
        <f>IF('T5-1a. Accounting'!I150="","..",IF('T5-1a. Accounting'!I150="NA",0.75,(100-'T5-1a. Accounting'!I150)/100))</f>
        <v>1</v>
      </c>
      <c r="J150" s="11">
        <f>IF('T5-1a. Accounting'!J150="","..",IF('T5-1a. Accounting'!J150="NA",0.75,(100-'T5-1a. Accounting'!J150)/100))</f>
        <v>0</v>
      </c>
      <c r="K150" s="11">
        <f>IF('T5-1a. Accounting'!K150="","..",IF('T5-1a. Accounting'!K150="NA",0.75,(100-'T5-1a. Accounting'!K150)/100))</f>
        <v>0.51</v>
      </c>
      <c r="L150" s="11">
        <f>IF('T5-1a. Accounting'!L150="","..",IF('T5-1a. Accounting'!L150="NA",0.75,(100-'T5-1a. Accounting'!L150)/100))</f>
        <v>0</v>
      </c>
    </row>
    <row r="151" spans="1:12">
      <c r="A151" s="20"/>
      <c r="B151" s="4" t="s">
        <v>48</v>
      </c>
      <c r="C151" s="11"/>
    </row>
    <row r="152" spans="1:12" s="19" customFormat="1">
      <c r="A152" s="12"/>
      <c r="B152" s="4" t="s">
        <v>49</v>
      </c>
      <c r="C152" s="11">
        <f>IF('T5-1a. Accounting'!C152="","..",IF('T5-1a. Accounting'!C152="NA",0.75,(100-'T5-1a. Accounting'!C152)/100))</f>
        <v>0.75</v>
      </c>
      <c r="D152" s="11">
        <f>IF('T5-1a. Accounting'!D152="","..",IF('T5-1a. Accounting'!D152="NA",0.75,(100-'T5-1a. Accounting'!D152)/100))</f>
        <v>0</v>
      </c>
      <c r="E152" s="11">
        <f>IF('T5-1a. Accounting'!E152="","..",IF('T5-1a. Accounting'!E152="NA",0.75,(100-'T5-1a. Accounting'!E152)/100))</f>
        <v>0</v>
      </c>
      <c r="F152" s="11">
        <f>IF('T5-1a. Accounting'!F152="","..",IF('T5-1a. Accounting'!F152="NA",0.75,(100-'T5-1a. Accounting'!F152)/100))</f>
        <v>0</v>
      </c>
      <c r="G152" s="11">
        <f>IF('T5-1a. Accounting'!G152="","..",IF('T5-1a. Accounting'!G152="NA",0.75,(100-'T5-1a. Accounting'!G152)/100))</f>
        <v>0</v>
      </c>
      <c r="H152" s="11">
        <f>IF('T5-1a. Accounting'!H152="","..",IF('T5-1a. Accounting'!H152="NA",0.75,(100-'T5-1a. Accounting'!H152)/100))</f>
        <v>1</v>
      </c>
      <c r="I152" s="11">
        <f>IF('T5-1a. Accounting'!I152="","..",IF('T5-1a. Accounting'!I152="NA",0.75,(100-'T5-1a. Accounting'!I152)/100))</f>
        <v>1</v>
      </c>
      <c r="J152" s="11">
        <f>IF('T5-1a. Accounting'!J152="","..",IF('T5-1a. Accounting'!J152="NA",0.75,(100-'T5-1a. Accounting'!J152)/100))</f>
        <v>0</v>
      </c>
      <c r="K152" s="11">
        <f>IF('T5-1a. Accounting'!K152="","..",IF('T5-1a. Accounting'!K152="NA",0.75,(100-'T5-1a. Accounting'!K152)/100))</f>
        <v>0.51</v>
      </c>
      <c r="L152" s="11">
        <f>IF('T5-1a. Accounting'!L152="","..",IF('T5-1a. Accounting'!L152="NA",0.75,(100-'T5-1a. Accounting'!L152)/100))</f>
        <v>0</v>
      </c>
    </row>
    <row r="153" spans="1:12" s="19" customFormat="1">
      <c r="A153" s="12"/>
      <c r="B153" s="4" t="s">
        <v>103</v>
      </c>
      <c r="C153" s="11"/>
      <c r="D153" s="11"/>
      <c r="E153" s="11"/>
      <c r="F153" s="11"/>
      <c r="G153" s="6"/>
    </row>
    <row r="154" spans="1:12" s="19" customFormat="1">
      <c r="A154" s="12"/>
      <c r="B154" s="4"/>
      <c r="C154" s="11"/>
      <c r="D154" s="11"/>
      <c r="E154" s="11"/>
      <c r="F154" s="11"/>
      <c r="G154" s="6"/>
    </row>
    <row r="155" spans="1:12">
      <c r="A155" s="20">
        <v>20</v>
      </c>
      <c r="B155" s="3" t="s">
        <v>131</v>
      </c>
      <c r="C155" s="11"/>
    </row>
    <row r="156" spans="1:12">
      <c r="B156" s="4" t="s">
        <v>47</v>
      </c>
      <c r="C156" s="11"/>
    </row>
    <row r="157" spans="1:12">
      <c r="B157" s="4" t="s">
        <v>50</v>
      </c>
      <c r="C157" s="11">
        <f>IF('T5-1a. Accounting'!C157="","..",IF('T5-1a. Accounting'!C157="&lt;100",0.01,(100-'T5-1a. Accounting'!C157)/100))</f>
        <v>1</v>
      </c>
      <c r="D157" s="11">
        <f>IF('T5-1a. Accounting'!D157="","..",IF('T5-1a. Accounting'!D157="&lt;100",0.01,(100-'T5-1a. Accounting'!D157)/100))</f>
        <v>0.51</v>
      </c>
      <c r="E157" s="11">
        <f>IF('T5-1a. Accounting'!E157="","..",IF('T5-1a. Accounting'!E157="&lt;100",0.01,(100-'T5-1a. Accounting'!E157)/100))</f>
        <v>0.75</v>
      </c>
      <c r="F157" s="11">
        <f>IF('T5-1a. Accounting'!F157="","..",IF('T5-1a. Accounting'!F157="&lt;100",0.01,(100-'T5-1a. Accounting'!F157)/100))</f>
        <v>0.67</v>
      </c>
      <c r="G157" s="11">
        <f>IF('T5-1a. Accounting'!G157="","..",IF('T5-1a. Accounting'!G157="&lt;100",0.01,(100-'T5-1a. Accounting'!G157)/100))</f>
        <v>1</v>
      </c>
      <c r="H157" s="11">
        <f>IF('T5-1a. Accounting'!H157="","..",IF('T5-1a. Accounting'!H157="&lt;100",0.01,(100-'T5-1a. Accounting'!H157)/100))</f>
        <v>1</v>
      </c>
      <c r="I157" s="11">
        <f>IF('T5-1a. Accounting'!I157="","..",IF('T5-1a. Accounting'!I157="&lt;100",0.01,(100-'T5-1a. Accounting'!I157)/100))</f>
        <v>1</v>
      </c>
      <c r="J157" s="11">
        <f>IF('T5-1a. Accounting'!J157="","..",IF('T5-1a. Accounting'!J157="&lt;100",0.01,(100-'T5-1a. Accounting'!J157)/100))</f>
        <v>0</v>
      </c>
      <c r="K157" s="11">
        <f>IF('T5-1a. Accounting'!K157="","..",IF('T5-1a. Accounting'!K157="&lt;100",0.01,(100-'T5-1a. Accounting'!K157)/100))</f>
        <v>0</v>
      </c>
      <c r="L157" s="11">
        <f>IF('T5-1a. Accounting'!L157="","..",IF('T5-1a. Accounting'!L157="&lt;100",0.01,(100-'T5-1a. Accounting'!L157)/100))</f>
        <v>0</v>
      </c>
    </row>
    <row r="158" spans="1:12">
      <c r="B158" s="4" t="s">
        <v>48</v>
      </c>
      <c r="C158" s="11"/>
    </row>
    <row r="159" spans="1:12">
      <c r="B159" s="4" t="s">
        <v>50</v>
      </c>
      <c r="C159" s="11">
        <f>IF('T5-1a. Accounting'!C159="","..",IF('T5-1a. Accounting'!C159="&lt;100",0.01,(100-'T5-1a. Accounting'!C159)/100))</f>
        <v>1</v>
      </c>
      <c r="D159" s="11">
        <f>IF('T5-1a. Accounting'!D159="","..",IF('T5-1a. Accounting'!D159="&lt;100",0.01,(100-'T5-1a. Accounting'!D159)/100))</f>
        <v>0.51</v>
      </c>
      <c r="E159" s="11">
        <f>IF('T5-1a. Accounting'!E159="","..",IF('T5-1a. Accounting'!E159="&lt;100",0.01,(100-'T5-1a. Accounting'!E159)/100))</f>
        <v>0.75</v>
      </c>
      <c r="F159" s="11">
        <f>IF('T5-1a. Accounting'!F159="","..",IF('T5-1a. Accounting'!F159="&lt;100",0.01,(100-'T5-1a. Accounting'!F159)/100))</f>
        <v>0.67</v>
      </c>
      <c r="G159" s="11">
        <f>IF('T5-1a. Accounting'!G159="","..",IF('T5-1a. Accounting'!G159="&lt;100",0.01,(100-'T5-1a. Accounting'!G159)/100))</f>
        <v>1</v>
      </c>
      <c r="H159" s="11">
        <f>IF('T5-1a. Accounting'!H159="","..",IF('T5-1a. Accounting'!H159="&lt;100",0.01,(100-'T5-1a. Accounting'!H159)/100))</f>
        <v>1</v>
      </c>
      <c r="I159" s="11">
        <f>IF('T5-1a. Accounting'!I159="","..",IF('T5-1a. Accounting'!I159="&lt;100",0.01,(100-'T5-1a. Accounting'!I159)/100))</f>
        <v>1</v>
      </c>
      <c r="J159" s="11">
        <f>IF('T5-1a. Accounting'!J159="","..",IF('T5-1a. Accounting'!J159="&lt;100",0.01,(100-'T5-1a. Accounting'!J159)/100))</f>
        <v>0</v>
      </c>
      <c r="K159" s="11">
        <f>IF('T5-1a. Accounting'!K159="","..",IF('T5-1a. Accounting'!K159="&lt;100",0.01,(100-'T5-1a. Accounting'!K159)/100))</f>
        <v>0</v>
      </c>
      <c r="L159" s="11">
        <f>IF('T5-1a. Accounting'!L159="","..",IF('T5-1a. Accounting'!L159="&lt;100",0.01,(100-'T5-1a. Accounting'!L159)/100))</f>
        <v>0</v>
      </c>
    </row>
    <row r="160" spans="1:12">
      <c r="B160" s="4" t="s">
        <v>103</v>
      </c>
      <c r="C160" s="11"/>
    </row>
    <row r="161" spans="1:3">
      <c r="B161" s="4"/>
      <c r="C161" s="11"/>
    </row>
    <row r="162" spans="1:3">
      <c r="B162" s="4"/>
      <c r="C162" s="11"/>
    </row>
    <row r="163" spans="1:3">
      <c r="B163" s="2" t="s">
        <v>274</v>
      </c>
      <c r="C163" s="11"/>
    </row>
    <row r="164" spans="1:3">
      <c r="B164" s="4"/>
      <c r="C164" s="11"/>
    </row>
    <row r="165" spans="1:3">
      <c r="A165" s="12">
        <v>21</v>
      </c>
      <c r="B165" s="3" t="s">
        <v>132</v>
      </c>
      <c r="C165" s="11"/>
    </row>
    <row r="166" spans="1:3">
      <c r="B166" s="4" t="s">
        <v>51</v>
      </c>
      <c r="C166" s="11"/>
    </row>
    <row r="167" spans="1:3">
      <c r="B167" s="4" t="s">
        <v>52</v>
      </c>
      <c r="C167" s="11"/>
    </row>
    <row r="168" spans="1:3">
      <c r="B168" s="4" t="s">
        <v>53</v>
      </c>
      <c r="C168" s="11"/>
    </row>
    <row r="169" spans="1:3">
      <c r="B169" s="4" t="s">
        <v>9</v>
      </c>
      <c r="C169" s="11"/>
    </row>
    <row r="170" spans="1:3">
      <c r="B170" s="4" t="s">
        <v>103</v>
      </c>
      <c r="C170" s="11"/>
    </row>
    <row r="171" spans="1:3">
      <c r="B171" s="4"/>
      <c r="C171" s="11"/>
    </row>
    <row r="172" spans="1:3">
      <c r="A172" s="12">
        <v>22</v>
      </c>
      <c r="B172" s="3" t="s">
        <v>133</v>
      </c>
      <c r="C172" s="11"/>
    </row>
    <row r="173" spans="1:3">
      <c r="B173" s="4" t="s">
        <v>61</v>
      </c>
      <c r="C173" s="11"/>
    </row>
    <row r="174" spans="1:3">
      <c r="B174" s="4" t="s">
        <v>62</v>
      </c>
      <c r="C174" s="11"/>
    </row>
    <row r="175" spans="1:3">
      <c r="B175" s="4" t="s">
        <v>63</v>
      </c>
      <c r="C175" s="11"/>
    </row>
    <row r="176" spans="1:3">
      <c r="B176" s="4" t="s">
        <v>64</v>
      </c>
      <c r="C176" s="11"/>
    </row>
    <row r="177" spans="1:12">
      <c r="B177" s="4" t="s">
        <v>65</v>
      </c>
      <c r="C177" s="11"/>
    </row>
    <row r="178" spans="1:12">
      <c r="B178" s="4" t="s">
        <v>103</v>
      </c>
      <c r="C178" s="11"/>
    </row>
    <row r="179" spans="1:12">
      <c r="B179" s="4"/>
      <c r="C179" s="11"/>
    </row>
    <row r="180" spans="1:12" ht="25.5">
      <c r="A180" s="12">
        <v>23</v>
      </c>
      <c r="B180" s="3" t="s">
        <v>134</v>
      </c>
      <c r="C180" s="11"/>
    </row>
    <row r="181" spans="1:12">
      <c r="B181" s="4" t="s">
        <v>66</v>
      </c>
      <c r="C181" s="11"/>
    </row>
    <row r="182" spans="1:12">
      <c r="B182" s="4" t="s">
        <v>103</v>
      </c>
      <c r="C182" s="11"/>
    </row>
    <row r="183" spans="1:12">
      <c r="B183" s="4"/>
      <c r="C183" s="11"/>
    </row>
    <row r="184" spans="1:12">
      <c r="A184" s="12">
        <v>24</v>
      </c>
      <c r="B184" s="3" t="s">
        <v>135</v>
      </c>
      <c r="C184" s="11"/>
    </row>
    <row r="185" spans="1:12">
      <c r="B185" s="4" t="s">
        <v>67</v>
      </c>
      <c r="C185" s="11">
        <f>IF('T5-1a. Accounting'!C185="Yes",1,IF('T5-1a. Accounting'!C186="Yes",0.75,IF('T5-1a. Accounting'!C187="Yes",0.5,IF('T5-1a. Accounting'!C188="yes",0.5,0))))</f>
        <v>0.5</v>
      </c>
      <c r="D185" s="11">
        <f>IF('T5-1a. Accounting'!D185="Yes",1,IF('T5-1a. Accounting'!D186="Yes",0.75,IF('T5-1a. Accounting'!D187="Yes",0.5,IF('T5-1a. Accounting'!D188="yes",0.5,0))))</f>
        <v>1</v>
      </c>
      <c r="E185" s="11">
        <f>IF('T5-1a. Accounting'!E185="Yes",1,IF('T5-1a. Accounting'!E186="Yes",0.75,IF('T5-1a. Accounting'!E187="Yes",0.5,IF('T5-1a. Accounting'!E188="yes",0.5,0))))</f>
        <v>0.75</v>
      </c>
      <c r="F185" s="11">
        <f>IF('T5-1a. Accounting'!F185="Yes",1,IF('T5-1a. Accounting'!F186="Yes",0.75,IF('T5-1a. Accounting'!F187="Yes",0.5,IF('T5-1a. Accounting'!F188="yes",0.5,0))))</f>
        <v>0.5</v>
      </c>
      <c r="G185" s="11">
        <f>IF('T5-1a. Accounting'!G185="Yes",1,IF('T5-1a. Accounting'!G186="Yes",0.75,IF('T5-1a. Accounting'!G187="Yes",0.5,IF('T5-1a. Accounting'!G188="yes",0.5,0))))</f>
        <v>0.5</v>
      </c>
      <c r="H185" s="11">
        <f>IF('T5-1a. Accounting'!H185="Yes",1,IF('T5-1a. Accounting'!H186="Yes",0.75,IF('T5-1a. Accounting'!H187="Yes",0.5,IF('T5-1a. Accounting'!H188="yes",0.5,0))))</f>
        <v>1</v>
      </c>
      <c r="I185" s="11">
        <f>IF('T5-1a. Accounting'!I185="Yes",1,IF('T5-1a. Accounting'!I186="Yes",0.75,IF('T5-1a. Accounting'!I187="Yes",0.5,IF('T5-1a. Accounting'!I188="yes",0.5,0))))</f>
        <v>1</v>
      </c>
      <c r="J185" s="11">
        <f>IF('T5-1a. Accounting'!J185="Yes",1,IF('T5-1a. Accounting'!J186="Yes",0.75,IF('T5-1a. Accounting'!J187="Yes",0.5,IF('T5-1a. Accounting'!J188="yes",0.5,0))))</f>
        <v>0.75</v>
      </c>
      <c r="K185" s="11">
        <f>IF('T5-1a. Accounting'!K185="Yes",1,IF('T5-1a. Accounting'!K186="Yes",0.75,IF('T5-1a. Accounting'!K187="Yes",0.5,IF('T5-1a. Accounting'!K188="yes",0.5,0))))</f>
        <v>1</v>
      </c>
      <c r="L185" s="11">
        <f>IF('T5-1a. Accounting'!L185="Yes",1,IF('T5-1a. Accounting'!L186="Yes",0.75,IF('T5-1a. Accounting'!L187="Yes",0.5,IF('T5-1a. Accounting'!L188="yes",0.5,0))))</f>
        <v>0.75</v>
      </c>
    </row>
    <row r="186" spans="1:12">
      <c r="B186" s="4" t="s">
        <v>68</v>
      </c>
      <c r="C186" s="11"/>
    </row>
    <row r="187" spans="1:12">
      <c r="B187" s="4" t="s">
        <v>69</v>
      </c>
      <c r="C187" s="11"/>
    </row>
    <row r="188" spans="1:12">
      <c r="B188" s="4" t="s">
        <v>70</v>
      </c>
      <c r="C188" s="11"/>
    </row>
    <row r="189" spans="1:12">
      <c r="B189" s="4" t="s">
        <v>71</v>
      </c>
      <c r="C189" s="11"/>
    </row>
    <row r="190" spans="1:12">
      <c r="B190" s="4" t="s">
        <v>65</v>
      </c>
      <c r="C190" s="11"/>
    </row>
    <row r="191" spans="1:12">
      <c r="B191" s="4" t="s">
        <v>103</v>
      </c>
      <c r="C191" s="11"/>
      <c r="E191" s="6"/>
    </row>
    <row r="192" spans="1:12">
      <c r="B192" s="4"/>
      <c r="C192" s="11"/>
    </row>
    <row r="193" spans="1:12" ht="39.75" customHeight="1">
      <c r="A193" s="12">
        <v>25</v>
      </c>
      <c r="B193" s="3" t="s">
        <v>136</v>
      </c>
      <c r="C193" s="11">
        <f>IF('T5-1a. Accounting'!C193="Yes",1,0)</f>
        <v>0</v>
      </c>
      <c r="D193" s="11">
        <f>IF('T5-1a. Accounting'!D193="Yes",1,0)</f>
        <v>0</v>
      </c>
      <c r="E193" s="11">
        <f>IF('T5-1a. Accounting'!E193="Yes",1,0)</f>
        <v>0</v>
      </c>
      <c r="F193" s="11">
        <f>IF('T5-1a. Accounting'!F193="Yes",1,0)</f>
        <v>1</v>
      </c>
      <c r="G193" s="11">
        <f>IF('T5-1a. Accounting'!G193="Yes",1,0)</f>
        <v>0</v>
      </c>
      <c r="H193" s="11">
        <f>IF('T5-1a. Accounting'!H193="Yes",1,0)</f>
        <v>1</v>
      </c>
      <c r="I193" s="11">
        <f>IF('T5-1a. Accounting'!I193="Yes",1,0)</f>
        <v>0</v>
      </c>
      <c r="J193" s="11">
        <f>IF('T5-1a. Accounting'!J193="Yes",1,0)</f>
        <v>0</v>
      </c>
      <c r="K193" s="11">
        <f>IF('T5-1a. Accounting'!K193="Yes",1,0)</f>
        <v>0</v>
      </c>
      <c r="L193" s="11">
        <f>IF('T5-1a. Accounting'!L193="Yes",1,0)</f>
        <v>0</v>
      </c>
    </row>
    <row r="194" spans="1:12">
      <c r="B194" s="4" t="s">
        <v>66</v>
      </c>
      <c r="C194" s="11"/>
      <c r="L194" s="6"/>
    </row>
    <row r="195" spans="1:12">
      <c r="B195" s="4" t="s">
        <v>103</v>
      </c>
      <c r="C195" s="11"/>
      <c r="L195" s="6"/>
    </row>
    <row r="196" spans="1:12">
      <c r="B196" s="4"/>
      <c r="C196" s="11"/>
      <c r="L196" s="6"/>
    </row>
    <row r="197" spans="1:12" ht="25.5">
      <c r="A197" s="12">
        <v>26</v>
      </c>
      <c r="B197" s="3" t="s">
        <v>137</v>
      </c>
      <c r="C197" s="11"/>
    </row>
    <row r="198" spans="1:12">
      <c r="B198" s="4" t="s">
        <v>138</v>
      </c>
      <c r="C198" s="11"/>
    </row>
    <row r="199" spans="1:12">
      <c r="B199" s="4" t="s">
        <v>72</v>
      </c>
      <c r="C199" s="11"/>
    </row>
    <row r="200" spans="1:12">
      <c r="B200" s="4" t="s">
        <v>103</v>
      </c>
      <c r="C200" s="11"/>
    </row>
    <row r="201" spans="1:12">
      <c r="B201" s="4"/>
      <c r="C201" s="11"/>
    </row>
    <row r="202" spans="1:12">
      <c r="B202" s="4"/>
      <c r="C202" s="11"/>
    </row>
    <row r="203" spans="1:12">
      <c r="B203" s="2" t="s">
        <v>275</v>
      </c>
      <c r="C203" s="11"/>
    </row>
    <row r="204" spans="1:12">
      <c r="B204" s="4"/>
      <c r="C204" s="11"/>
    </row>
    <row r="205" spans="1:12" ht="24.75" customHeight="1">
      <c r="A205" s="12">
        <v>27</v>
      </c>
      <c r="B205" s="3" t="s">
        <v>139</v>
      </c>
      <c r="C205" s="11">
        <f>IF('T5-1a. Accounting'!C205="Yes",1,0)</f>
        <v>1</v>
      </c>
      <c r="D205" s="11">
        <f>IF('T5-1a. Accounting'!D205="Yes",1,0)</f>
        <v>1</v>
      </c>
      <c r="E205" s="11">
        <f>IF('T5-1a. Accounting'!E205="Yes",1,0)</f>
        <v>1</v>
      </c>
      <c r="F205" s="11">
        <f>IF('T5-1a. Accounting'!F205="Yes",1,0)</f>
        <v>1</v>
      </c>
      <c r="G205" s="11">
        <f>IF('T5-1a. Accounting'!G205="Yes",1,0)</f>
        <v>1</v>
      </c>
      <c r="H205" s="11">
        <f>IF('T5-1a. Accounting'!H205="Yes",1,0)</f>
        <v>1</v>
      </c>
      <c r="I205" s="11">
        <f>IF('T5-1a. Accounting'!I205="Yes",1,0)</f>
        <v>1</v>
      </c>
      <c r="J205" s="11">
        <f>IF('T5-1a. Accounting'!J205="Yes",1,0)</f>
        <v>0</v>
      </c>
      <c r="K205" s="11">
        <f>IF('T5-1a. Accounting'!K205="Yes",1,0)</f>
        <v>1</v>
      </c>
      <c r="L205" s="11">
        <f>IF('T5-1a. Accounting'!L205="Yes",1,0)</f>
        <v>1</v>
      </c>
    </row>
    <row r="206" spans="1:12">
      <c r="B206" s="4" t="s">
        <v>73</v>
      </c>
      <c r="C206" s="11"/>
    </row>
    <row r="207" spans="1:12">
      <c r="B207" s="4" t="s">
        <v>103</v>
      </c>
      <c r="C207" s="11"/>
    </row>
    <row r="208" spans="1:12">
      <c r="B208" s="4"/>
      <c r="C208" s="11"/>
    </row>
    <row r="209" spans="1:12">
      <c r="A209" s="12">
        <v>28</v>
      </c>
      <c r="B209" s="3" t="s">
        <v>140</v>
      </c>
      <c r="C209" s="11"/>
    </row>
    <row r="210" spans="1:12">
      <c r="B210" s="4" t="s">
        <v>75</v>
      </c>
      <c r="C210" s="11">
        <f>IF('T5-1a. Accounting'!C210="Yes",1,0)</f>
        <v>1</v>
      </c>
      <c r="D210" s="11">
        <f>IF('T5-1a. Accounting'!D210="Yes",1,0)</f>
        <v>0</v>
      </c>
      <c r="E210" s="11">
        <f>IF('T5-1a. Accounting'!E210="Yes",1,0)</f>
        <v>1</v>
      </c>
      <c r="F210" s="11">
        <f>IF('T5-1a. Accounting'!F210="Yes",1,0)</f>
        <v>0</v>
      </c>
      <c r="G210" s="11">
        <f>IF('T5-1a. Accounting'!G210="Yes",1,0)</f>
        <v>1</v>
      </c>
      <c r="H210" s="11">
        <f>IF('T5-1a. Accounting'!H210="Yes",1,0)</f>
        <v>1</v>
      </c>
      <c r="I210" s="11">
        <f>IF('T5-1a. Accounting'!I210="Yes",1,0)</f>
        <v>1</v>
      </c>
      <c r="J210" s="11">
        <f>IF('T5-1a. Accounting'!J210="Yes",1,0)</f>
        <v>1</v>
      </c>
      <c r="K210" s="11">
        <f>IF('T5-1a. Accounting'!K210="Yes",1,0)</f>
        <v>0</v>
      </c>
      <c r="L210" s="11">
        <f>IF('T5-1a. Accounting'!L210="Yes",1,0)</f>
        <v>0</v>
      </c>
    </row>
    <row r="211" spans="1:12">
      <c r="B211" s="4" t="s">
        <v>74</v>
      </c>
      <c r="C211" s="11"/>
    </row>
    <row r="212" spans="1:12">
      <c r="B212" s="4" t="s">
        <v>103</v>
      </c>
      <c r="C212" s="11"/>
    </row>
    <row r="213" spans="1:12">
      <c r="B213" s="4"/>
      <c r="C213" s="11"/>
    </row>
    <row r="214" spans="1:12">
      <c r="A214" s="12">
        <v>29</v>
      </c>
      <c r="B214" s="3" t="s">
        <v>141</v>
      </c>
      <c r="C214" s="11">
        <f>IF('T5-1a. Accounting'!C215="Yes",1,IF('T5-1a. Accounting'!C216="",0,0.5))</f>
        <v>0</v>
      </c>
      <c r="D214" s="11">
        <f>IF('T5-1a. Accounting'!D215="Yes",1,IF('T5-1a. Accounting'!D216="",0,0.5))</f>
        <v>0</v>
      </c>
      <c r="E214" s="11">
        <f>IF('T5-1a. Accounting'!E215="Yes",1,IF('T5-1a. Accounting'!E216="",0,0.5))</f>
        <v>1</v>
      </c>
      <c r="F214" s="11">
        <f>IF('T5-1a. Accounting'!F215="Yes",1,IF('T5-1a. Accounting'!F216="",0,0.5))</f>
        <v>0</v>
      </c>
      <c r="G214" s="11">
        <f>IF('T5-1a. Accounting'!G215="Yes",1,IF('T5-1a. Accounting'!G216="",0,0.5))</f>
        <v>1</v>
      </c>
      <c r="H214" s="11">
        <f>IF('T5-1a. Accounting'!H215="Yes",1,IF('T5-1a. Accounting'!H216="",0,0.5))</f>
        <v>1</v>
      </c>
      <c r="I214" s="11">
        <f>IF('T5-1a. Accounting'!I215="Yes",1,IF('T5-1a. Accounting'!I216="",0,0.5))</f>
        <v>1</v>
      </c>
      <c r="J214" s="11">
        <f>IF('T5-1a. Accounting'!J215="Yes",1,IF('T5-1a. Accounting'!J216="",0,0.5))</f>
        <v>1</v>
      </c>
      <c r="K214" s="11">
        <f>IF('T5-1a. Accounting'!K215="Yes",1,IF('T5-1a. Accounting'!K216="",0,0.5))</f>
        <v>1</v>
      </c>
      <c r="L214" s="11">
        <f>IF('T5-1a. Accounting'!L215="Yes",1,IF('T5-1a. Accounting'!L216="",0,0.5))</f>
        <v>0</v>
      </c>
    </row>
    <row r="215" spans="1:12">
      <c r="B215" s="4" t="s">
        <v>75</v>
      </c>
      <c r="C215" s="11"/>
    </row>
    <row r="216" spans="1:12">
      <c r="B216" s="4" t="s">
        <v>74</v>
      </c>
      <c r="C216" s="11"/>
    </row>
    <row r="217" spans="1:12">
      <c r="B217" s="4" t="s">
        <v>103</v>
      </c>
      <c r="C217" s="11"/>
      <c r="J217" s="6"/>
    </row>
    <row r="218" spans="1:12">
      <c r="B218" s="4"/>
      <c r="C218" s="11"/>
    </row>
    <row r="219" spans="1:12">
      <c r="A219" s="12">
        <v>30</v>
      </c>
      <c r="B219" s="3" t="s">
        <v>142</v>
      </c>
      <c r="C219" s="11">
        <f>IF('T5-1a. Accounting'!C219="Yes",1,0)</f>
        <v>0</v>
      </c>
      <c r="D219" s="11">
        <f>IF('T5-1a. Accounting'!D219="Yes",1,0)</f>
        <v>0</v>
      </c>
      <c r="E219" s="11">
        <f>IF('T5-1a. Accounting'!E219="Yes",1,0)</f>
        <v>0</v>
      </c>
      <c r="F219" s="11">
        <f>IF('T5-1a. Accounting'!F219="Yes",1,0)</f>
        <v>0</v>
      </c>
      <c r="G219" s="11">
        <f>IF('T5-1a. Accounting'!G219="Yes",1,0)</f>
        <v>0</v>
      </c>
      <c r="H219" s="11">
        <f>IF('T5-1a. Accounting'!H219="Yes",1,0)</f>
        <v>0</v>
      </c>
      <c r="I219" s="11">
        <f>IF('T5-1a. Accounting'!I219="Yes",1,0)</f>
        <v>0</v>
      </c>
      <c r="J219" s="11">
        <f>IF('T5-1a. Accounting'!J219="Yes",1,0)</f>
        <v>0</v>
      </c>
      <c r="K219" s="11">
        <f>IF('T5-1a. Accounting'!K219="Yes",1,0)</f>
        <v>0</v>
      </c>
      <c r="L219" s="11">
        <f>IF('T5-1a. Accounting'!L219="Yes",1,0)</f>
        <v>0</v>
      </c>
    </row>
    <row r="220" spans="1:12">
      <c r="B220" s="4" t="s">
        <v>76</v>
      </c>
      <c r="C220" s="11"/>
    </row>
    <row r="221" spans="1:12">
      <c r="B221" s="4" t="s">
        <v>77</v>
      </c>
      <c r="C221" s="11"/>
    </row>
    <row r="222" spans="1:12">
      <c r="B222" s="4" t="s">
        <v>78</v>
      </c>
      <c r="C222" s="11"/>
    </row>
    <row r="223" spans="1:12">
      <c r="B223" s="4" t="s">
        <v>79</v>
      </c>
      <c r="C223" s="11"/>
    </row>
    <row r="224" spans="1:12">
      <c r="B224" s="4" t="s">
        <v>103</v>
      </c>
      <c r="C224" s="11"/>
    </row>
    <row r="225" spans="1:12">
      <c r="B225" s="4"/>
      <c r="C225" s="11"/>
    </row>
    <row r="226" spans="1:12" ht="25.5">
      <c r="A226" s="12">
        <v>31</v>
      </c>
      <c r="B226" s="3" t="s">
        <v>143</v>
      </c>
      <c r="C226" s="11">
        <f>IF('T5-1a. Accounting'!C226="Yes",1,IF('T5-1a. Accounting'!C226="Not allowed",1,0))</f>
        <v>1</v>
      </c>
      <c r="D226" s="11">
        <f>IF('T5-1a. Accounting'!D226="Yes",1,IF('T5-1a. Accounting'!D226="Not allowed",1,0))</f>
        <v>1</v>
      </c>
      <c r="E226" s="11">
        <f>IF('T5-1a. Accounting'!E226="Yes",1,IF('T5-1a. Accounting'!E226="Not allowed",1,0))</f>
        <v>0</v>
      </c>
      <c r="F226" s="11">
        <f>IF('T5-1a. Accounting'!F226="Yes",1,IF('T5-1a. Accounting'!F226="Not allowed",1,0))</f>
        <v>1</v>
      </c>
      <c r="G226" s="11">
        <f>IF('T5-1a. Accounting'!G226="Yes",1,IF('T5-1a. Accounting'!G226="Not allowed",1,0))</f>
        <v>0</v>
      </c>
      <c r="H226" s="11">
        <f>IF('T5-1a. Accounting'!H226="Yes",1,IF('T5-1a. Accounting'!H226="Not allowed",1,0))</f>
        <v>1</v>
      </c>
      <c r="I226" s="11">
        <f>IF('T5-1a. Accounting'!I226="Yes",1,IF('T5-1a. Accounting'!I226="Not allowed",1,0))</f>
        <v>0</v>
      </c>
      <c r="J226" s="11">
        <f>IF('T5-1a. Accounting'!J226="Yes",1,IF('T5-1a. Accounting'!J226="Not allowed",1,0))</f>
        <v>0</v>
      </c>
      <c r="K226" s="11">
        <f>IF('T5-1a. Accounting'!K226="Yes",1,IF('T5-1a. Accounting'!K226="Not allowed",1,0))</f>
        <v>0</v>
      </c>
      <c r="L226" s="11">
        <f>IF('T5-1a. Accounting'!L226="Yes",1,IF('T5-1a. Accounting'!L226="Not allowed",1,0))</f>
        <v>0</v>
      </c>
    </row>
    <row r="227" spans="1:12">
      <c r="B227" s="4" t="s">
        <v>80</v>
      </c>
      <c r="C227" s="11"/>
    </row>
    <row r="228" spans="1:12">
      <c r="B228" s="4" t="s">
        <v>81</v>
      </c>
      <c r="C228" s="11"/>
    </row>
    <row r="229" spans="1:12">
      <c r="B229" s="4" t="s">
        <v>82</v>
      </c>
      <c r="C229" s="11"/>
    </row>
    <row r="230" spans="1:12">
      <c r="B230" s="4" t="s">
        <v>103</v>
      </c>
      <c r="C230" s="11"/>
    </row>
    <row r="231" spans="1:12">
      <c r="B231" s="4"/>
      <c r="C231" s="11"/>
    </row>
    <row r="232" spans="1:12" ht="24.75" customHeight="1">
      <c r="A232" s="12">
        <v>32</v>
      </c>
      <c r="B232" s="3" t="s">
        <v>144</v>
      </c>
      <c r="C232" s="11">
        <f>IF('T5-1a. Accounting'!C232="Yes",1,0)</f>
        <v>0</v>
      </c>
      <c r="D232" s="11">
        <f>IF('T5-1a. Accounting'!D232="Yes",1,0)</f>
        <v>0</v>
      </c>
      <c r="E232" s="11">
        <f>IF('T5-1a. Accounting'!E232="Yes",1,0)</f>
        <v>0</v>
      </c>
      <c r="F232" s="11">
        <f>IF('T5-1a. Accounting'!F232="Yes",1,0)</f>
        <v>0</v>
      </c>
      <c r="G232" s="11">
        <f>IF('T5-1a. Accounting'!G232="Yes",1,0)</f>
        <v>1</v>
      </c>
      <c r="H232" s="11">
        <f>IF('T5-1a. Accounting'!H232="Yes",1,0)</f>
        <v>0</v>
      </c>
      <c r="I232" s="11">
        <f>IF('T5-1a. Accounting'!I232="Yes",1,0)</f>
        <v>0</v>
      </c>
      <c r="J232" s="11">
        <f>IF('T5-1a. Accounting'!J232="Yes",1,0)</f>
        <v>0</v>
      </c>
      <c r="K232" s="11">
        <f>IF('T5-1a. Accounting'!K232="Yes",1,0)</f>
        <v>0</v>
      </c>
      <c r="L232" s="11">
        <f>IF('T5-1a. Accounting'!L232="Yes",1,0)</f>
        <v>0</v>
      </c>
    </row>
    <row r="233" spans="1:12">
      <c r="B233" s="4" t="s">
        <v>83</v>
      </c>
      <c r="C233" s="11"/>
    </row>
    <row r="234" spans="1:12">
      <c r="B234" s="4" t="s">
        <v>103</v>
      </c>
      <c r="C234" s="11"/>
    </row>
    <row r="235" spans="1:12">
      <c r="B235" s="4"/>
      <c r="C235" s="11"/>
    </row>
    <row r="236" spans="1:12" ht="24.75" customHeight="1">
      <c r="A236" s="12">
        <v>33</v>
      </c>
      <c r="B236" s="3" t="s">
        <v>145</v>
      </c>
      <c r="C236" s="11">
        <f>IF('T5-1a. Accounting'!C236="Yes",1,0)</f>
        <v>0</v>
      </c>
      <c r="D236" s="11">
        <f>IF('T5-1a. Accounting'!D236="Yes",1,0)</f>
        <v>0</v>
      </c>
      <c r="E236" s="11">
        <f>IF('T5-1a. Accounting'!E236="Yes",1,0)</f>
        <v>0</v>
      </c>
      <c r="F236" s="11">
        <f>IF('T5-1a. Accounting'!F236="Yes",1,0)</f>
        <v>1</v>
      </c>
      <c r="G236" s="11">
        <f>IF('T5-1a. Accounting'!G236="Yes",1,0)</f>
        <v>1</v>
      </c>
      <c r="H236" s="11">
        <f>IF('T5-1a. Accounting'!H236="Yes",1,0)</f>
        <v>1</v>
      </c>
      <c r="I236" s="11">
        <f>IF('T5-1a. Accounting'!I236="Yes",1,0)</f>
        <v>0</v>
      </c>
      <c r="J236" s="11">
        <f>IF('T5-1a. Accounting'!J236="Yes",1,0)</f>
        <v>0</v>
      </c>
      <c r="K236" s="11">
        <f>IF('T5-1a. Accounting'!K236="Yes",1,0)</f>
        <v>0</v>
      </c>
      <c r="L236" s="11">
        <f>IF('T5-1a. Accounting'!L236="Yes",1,0)</f>
        <v>0</v>
      </c>
    </row>
    <row r="237" spans="1:12" ht="12.75" customHeight="1">
      <c r="B237" s="3" t="s">
        <v>103</v>
      </c>
      <c r="C237" s="11"/>
    </row>
    <row r="238" spans="1:12" ht="12.75" customHeight="1">
      <c r="B238" s="3"/>
      <c r="C238" s="11"/>
    </row>
    <row r="239" spans="1:12">
      <c r="A239" s="12">
        <v>34</v>
      </c>
      <c r="B239" s="3" t="s">
        <v>146</v>
      </c>
      <c r="C239" s="11"/>
    </row>
    <row r="240" spans="1:12">
      <c r="B240" s="4" t="s">
        <v>84</v>
      </c>
      <c r="C240" s="11">
        <f>IF('T5-1a. Accounting'!C240="Yes",1,0)</f>
        <v>1</v>
      </c>
      <c r="D240" s="11">
        <f>IF('T5-1a. Accounting'!D240="Yes",1,0)</f>
        <v>1</v>
      </c>
      <c r="E240" s="11">
        <f>IF('T5-1a. Accounting'!E240="Yes",1,0)</f>
        <v>1</v>
      </c>
      <c r="F240" s="11">
        <f>IF('T5-1a. Accounting'!F240="Yes",1,0)</f>
        <v>1</v>
      </c>
      <c r="G240" s="11">
        <f>IF('T5-1a. Accounting'!G240="Yes",1,0)</f>
        <v>1</v>
      </c>
      <c r="H240" s="11">
        <f>IF('T5-1a. Accounting'!H240="Yes",1,0)</f>
        <v>0</v>
      </c>
      <c r="I240" s="11">
        <f>IF('T5-1a. Accounting'!I240="Yes",1,0)</f>
        <v>1</v>
      </c>
      <c r="J240" s="11">
        <f>IF('T5-1a. Accounting'!J240="Yes",1,0)</f>
        <v>0</v>
      </c>
      <c r="K240" s="11">
        <f>IF('T5-1a. Accounting'!K240="Yes",1,0)</f>
        <v>0</v>
      </c>
      <c r="L240" s="11">
        <f>IF('T5-1a. Accounting'!L240="Yes",1,0)</f>
        <v>0</v>
      </c>
    </row>
    <row r="241" spans="1:12">
      <c r="B241" s="4" t="s">
        <v>85</v>
      </c>
      <c r="C241" s="11">
        <f>IF('T5-1a. Accounting'!C241="Yes",1,0)</f>
        <v>0</v>
      </c>
      <c r="D241" s="11">
        <f>IF('T5-1a. Accounting'!D241="Yes",1,0)</f>
        <v>1</v>
      </c>
      <c r="E241" s="11">
        <f>IF('T5-1a. Accounting'!E241="Yes",1,0)</f>
        <v>1</v>
      </c>
      <c r="F241" s="11">
        <f>IF('T5-1a. Accounting'!F241="Yes",1,0)</f>
        <v>1</v>
      </c>
      <c r="G241" s="11">
        <f>IF('T5-1a. Accounting'!G241="Yes",1,0)</f>
        <v>1</v>
      </c>
      <c r="H241" s="11">
        <f>IF('T5-1a. Accounting'!H241="Yes",1,0)</f>
        <v>1</v>
      </c>
      <c r="I241" s="11">
        <f>IF('T5-1a. Accounting'!I241="Yes",1,0)</f>
        <v>1</v>
      </c>
      <c r="J241" s="11">
        <f>IF('T5-1a. Accounting'!J241="Yes",1,0)</f>
        <v>1</v>
      </c>
      <c r="K241" s="11">
        <f>IF('T5-1a. Accounting'!K241="Yes",1,0)</f>
        <v>0</v>
      </c>
      <c r="L241" s="11">
        <f>IF('T5-1a. Accounting'!L241="Yes",1,0)</f>
        <v>1</v>
      </c>
    </row>
    <row r="242" spans="1:12">
      <c r="B242" s="4" t="s">
        <v>86</v>
      </c>
      <c r="C242" s="11">
        <f>IF('T5-1a. Accounting'!C242="Yes",1,0)</f>
        <v>0</v>
      </c>
      <c r="D242" s="11">
        <f>IF('T5-1a. Accounting'!D242="Yes",1,0)</f>
        <v>1</v>
      </c>
      <c r="E242" s="11">
        <f>IF('T5-1a. Accounting'!E242="Yes",1,0)</f>
        <v>1</v>
      </c>
      <c r="F242" s="11">
        <f>IF('T5-1a. Accounting'!F242="Yes",1,0)</f>
        <v>1</v>
      </c>
      <c r="G242" s="11">
        <f>IF('T5-1a. Accounting'!G242="Yes",1,0)</f>
        <v>1</v>
      </c>
      <c r="H242" s="11">
        <f>IF('T5-1a. Accounting'!H242="Yes",1,0)</f>
        <v>0</v>
      </c>
      <c r="I242" s="11">
        <f>IF('T5-1a. Accounting'!I242="Yes",1,0)</f>
        <v>1</v>
      </c>
      <c r="J242" s="11">
        <f>IF('T5-1a. Accounting'!J242="Yes",1,0)</f>
        <v>0</v>
      </c>
      <c r="K242" s="11">
        <f>IF('T5-1a. Accounting'!K242="Yes",1,0)</f>
        <v>0</v>
      </c>
      <c r="L242" s="11">
        <f>IF('T5-1a. Accounting'!L242="Yes",1,0)</f>
        <v>0</v>
      </c>
    </row>
    <row r="243" spans="1:12">
      <c r="B243" s="4" t="s">
        <v>87</v>
      </c>
      <c r="C243" s="11">
        <f>IF('T5-1a. Accounting'!C243="Yes",1,0)</f>
        <v>0</v>
      </c>
      <c r="D243" s="11">
        <f>IF('T5-1a. Accounting'!D243="Yes",1,0)</f>
        <v>0</v>
      </c>
      <c r="E243" s="11">
        <f>IF('T5-1a. Accounting'!E243="Yes",1,0)</f>
        <v>0</v>
      </c>
      <c r="F243" s="11">
        <f>IF('T5-1a. Accounting'!F243="Yes",1,0)</f>
        <v>0</v>
      </c>
      <c r="G243" s="11">
        <f>IF('T5-1a. Accounting'!G243="Yes",1,0)</f>
        <v>0</v>
      </c>
      <c r="H243" s="11">
        <f>IF('T5-1a. Accounting'!H243="Yes",1,0)</f>
        <v>0</v>
      </c>
      <c r="I243" s="11">
        <f>IF('T5-1a. Accounting'!I243="Yes",1,0)</f>
        <v>1</v>
      </c>
      <c r="J243" s="11">
        <f>IF('T5-1a. Accounting'!J243="Yes",1,0)</f>
        <v>1</v>
      </c>
      <c r="K243" s="11">
        <f>IF('T5-1a. Accounting'!K243="Yes",1,0)</f>
        <v>0</v>
      </c>
      <c r="L243" s="11">
        <f>IF('T5-1a. Accounting'!L243="Yes",1,0)</f>
        <v>0</v>
      </c>
    </row>
    <row r="244" spans="1:12">
      <c r="B244" s="4" t="s">
        <v>103</v>
      </c>
      <c r="C244" s="11"/>
    </row>
    <row r="245" spans="1:12">
      <c r="B245" s="4"/>
      <c r="C245" s="11"/>
    </row>
    <row r="246" spans="1:12">
      <c r="A246" s="12">
        <v>35</v>
      </c>
      <c r="B246" s="3" t="s">
        <v>147</v>
      </c>
      <c r="C246" s="11"/>
    </row>
    <row r="247" spans="1:12">
      <c r="B247" s="4" t="s">
        <v>88</v>
      </c>
      <c r="C247" s="11">
        <f>IF('T5-1a. Accounting'!C247="",0,1)</f>
        <v>0</v>
      </c>
      <c r="D247" s="11">
        <f>IF('T5-1a. Accounting'!D247="",0,1)</f>
        <v>1</v>
      </c>
      <c r="E247" s="11">
        <f>IF('T5-1a. Accounting'!E247="",0,1)</f>
        <v>1</v>
      </c>
      <c r="F247" s="11">
        <f>IF('T5-1a. Accounting'!F247="",0,1)</f>
        <v>1</v>
      </c>
      <c r="G247" s="11">
        <f>IF('T5-1a. Accounting'!G247="",0,1)</f>
        <v>1</v>
      </c>
      <c r="H247" s="11">
        <f>IF('T5-1a. Accounting'!H247="",0,1)</f>
        <v>0</v>
      </c>
      <c r="I247" s="11">
        <f>IF('T5-1a. Accounting'!I247="",0,1)</f>
        <v>1</v>
      </c>
      <c r="J247" s="11">
        <f>IF('T5-1a. Accounting'!J247="",0,1)</f>
        <v>1</v>
      </c>
      <c r="K247" s="11">
        <f>IF('T5-1a. Accounting'!K247="",0,1)</f>
        <v>1</v>
      </c>
      <c r="L247" s="11">
        <f>IF('T5-1a. Accounting'!L247="",0,1)</f>
        <v>1</v>
      </c>
    </row>
    <row r="248" spans="1:12">
      <c r="B248" s="4" t="s">
        <v>89</v>
      </c>
      <c r="C248" s="11">
        <f>IF('T5-1a. Accounting'!C248="",0,1)</f>
        <v>0</v>
      </c>
      <c r="D248" s="11">
        <f>IF('T5-1a. Accounting'!D248="",0,1)</f>
        <v>1</v>
      </c>
      <c r="E248" s="11">
        <f>IF('T5-1a. Accounting'!E248="",0,1)</f>
        <v>0</v>
      </c>
      <c r="F248" s="11">
        <f>IF('T5-1a. Accounting'!F248="",0,1)</f>
        <v>0</v>
      </c>
      <c r="G248" s="11">
        <f>IF('T5-1a. Accounting'!G248="",0,1)</f>
        <v>1</v>
      </c>
      <c r="H248" s="11">
        <f>IF('T5-1a. Accounting'!H248="",0,1)</f>
        <v>0</v>
      </c>
      <c r="I248" s="11">
        <f>IF('T5-1a. Accounting'!I248="",0,1)</f>
        <v>1</v>
      </c>
      <c r="J248" s="11">
        <f>IF('T5-1a. Accounting'!J248="",0,1)</f>
        <v>1</v>
      </c>
      <c r="K248" s="11">
        <f>IF('T5-1a. Accounting'!K248="",0,1)</f>
        <v>1</v>
      </c>
      <c r="L248" s="11">
        <f>IF('T5-1a. Accounting'!L248="",0,1)</f>
        <v>1</v>
      </c>
    </row>
    <row r="249" spans="1:12">
      <c r="B249" s="4" t="s">
        <v>90</v>
      </c>
      <c r="C249" s="11">
        <f>IF('T5-1a. Accounting'!C249="",0,1)</f>
        <v>1</v>
      </c>
      <c r="D249" s="11">
        <f>IF('T5-1a. Accounting'!D249="",0,1)</f>
        <v>1</v>
      </c>
      <c r="E249" s="11">
        <f>IF('T5-1a. Accounting'!E249="",0,1)</f>
        <v>0</v>
      </c>
      <c r="F249" s="11">
        <f>IF('T5-1a. Accounting'!F249="",0,1)</f>
        <v>0</v>
      </c>
      <c r="G249" s="11">
        <f>IF('T5-1a. Accounting'!G249="",0,1)</f>
        <v>1</v>
      </c>
      <c r="H249" s="11">
        <f>IF('T5-1a. Accounting'!H249="",0,1)</f>
        <v>1</v>
      </c>
      <c r="I249" s="11">
        <f>IF('T5-1a. Accounting'!I249="",0,1)</f>
        <v>1</v>
      </c>
      <c r="J249" s="11">
        <f>IF('T5-1a. Accounting'!J249="",0,1)</f>
        <v>1</v>
      </c>
      <c r="K249" s="11">
        <f>IF('T5-1a. Accounting'!K249="",0,1)</f>
        <v>1</v>
      </c>
      <c r="L249" s="11">
        <f>IF('T5-1a. Accounting'!L249="",0,1)</f>
        <v>1</v>
      </c>
    </row>
    <row r="250" spans="1:12">
      <c r="B250" s="4" t="s">
        <v>91</v>
      </c>
      <c r="C250" s="11">
        <f>IF('T5-1a. Accounting'!C250="",0,1)</f>
        <v>0</v>
      </c>
      <c r="D250" s="11">
        <f>IF('T5-1a. Accounting'!D250="",0,1)</f>
        <v>0</v>
      </c>
      <c r="E250" s="11">
        <f>IF('T5-1a. Accounting'!E250="",0,1)</f>
        <v>0</v>
      </c>
      <c r="F250" s="11">
        <f>IF('T5-1a. Accounting'!F250="",0,1)</f>
        <v>1</v>
      </c>
      <c r="G250" s="11">
        <f>IF('T5-1a. Accounting'!G250="",0,1)</f>
        <v>0</v>
      </c>
      <c r="H250" s="11">
        <f>IF('T5-1a. Accounting'!H250="",0,1)</f>
        <v>0</v>
      </c>
      <c r="I250" s="11">
        <f>IF('T5-1a. Accounting'!I250="",0,1)</f>
        <v>1</v>
      </c>
      <c r="J250" s="11">
        <f>IF('T5-1a. Accounting'!J250="",0,1)</f>
        <v>1</v>
      </c>
      <c r="K250" s="11">
        <f>IF('T5-1a. Accounting'!K250="",0,1)</f>
        <v>0</v>
      </c>
      <c r="L250" s="11">
        <f>IF('T5-1a. Accounting'!L250="",0,1)</f>
        <v>1</v>
      </c>
    </row>
    <row r="251" spans="1:12">
      <c r="B251" s="4" t="s">
        <v>103</v>
      </c>
      <c r="C251" s="11"/>
    </row>
    <row r="252" spans="1:12">
      <c r="A252" s="53"/>
      <c r="B252" s="47"/>
      <c r="C252" s="51"/>
      <c r="D252" s="51"/>
      <c r="E252" s="51"/>
      <c r="F252" s="51"/>
      <c r="G252" s="51"/>
      <c r="H252" s="51"/>
      <c r="I252" s="51"/>
      <c r="J252" s="51"/>
      <c r="K252" s="51"/>
      <c r="L252" s="51"/>
    </row>
    <row r="253" spans="1:12">
      <c r="C253" s="11"/>
    </row>
    <row r="254" spans="1:12">
      <c r="A254" s="12" t="s">
        <v>44</v>
      </c>
      <c r="B254" s="13" t="s">
        <v>45</v>
      </c>
      <c r="C254" s="11"/>
    </row>
    <row r="255" spans="1:12">
      <c r="C255" s="11"/>
    </row>
    <row r="256" spans="1:12">
      <c r="C256" s="11"/>
    </row>
    <row r="257" spans="3:3">
      <c r="C257" s="11"/>
    </row>
    <row r="258" spans="3:3">
      <c r="C258" s="11"/>
    </row>
    <row r="259" spans="3:3">
      <c r="C259" s="11"/>
    </row>
    <row r="260" spans="3:3">
      <c r="C260" s="11"/>
    </row>
    <row r="261" spans="3:3">
      <c r="C261" s="11"/>
    </row>
    <row r="262" spans="3:3">
      <c r="C262" s="11"/>
    </row>
    <row r="263" spans="3:3">
      <c r="C263" s="11"/>
    </row>
    <row r="264" spans="3:3">
      <c r="C264" s="11"/>
    </row>
    <row r="265" spans="3:3">
      <c r="C265" s="11"/>
    </row>
    <row r="266" spans="3:3">
      <c r="C266" s="11"/>
    </row>
    <row r="267" spans="3:3">
      <c r="C267" s="11"/>
    </row>
    <row r="268" spans="3:3">
      <c r="C268" s="11"/>
    </row>
    <row r="269" spans="3:3">
      <c r="C269" s="11"/>
    </row>
    <row r="270" spans="3:3">
      <c r="C270" s="11"/>
    </row>
    <row r="271" spans="3:3">
      <c r="C271" s="11"/>
    </row>
    <row r="272" spans="3:3">
      <c r="C272" s="11"/>
    </row>
    <row r="273" spans="3:3">
      <c r="C273" s="11"/>
    </row>
    <row r="274" spans="3:3">
      <c r="C274" s="11"/>
    </row>
    <row r="275" spans="3:3">
      <c r="C275" s="11"/>
    </row>
    <row r="276" spans="3:3">
      <c r="C276" s="11"/>
    </row>
    <row r="277" spans="3:3">
      <c r="C277" s="11"/>
    </row>
    <row r="278" spans="3:3">
      <c r="C278" s="11"/>
    </row>
    <row r="279" spans="3:3">
      <c r="C279" s="11"/>
    </row>
    <row r="280" spans="3:3">
      <c r="C280" s="11"/>
    </row>
    <row r="281" spans="3:3">
      <c r="C281" s="11"/>
    </row>
    <row r="282" spans="3:3">
      <c r="C282" s="11"/>
    </row>
    <row r="283" spans="3:3">
      <c r="C283" s="11"/>
    </row>
    <row r="284" spans="3:3">
      <c r="C284" s="11"/>
    </row>
  </sheetData>
  <phoneticPr fontId="2" type="noConversion"/>
  <pageMargins left="0.75" right="0.75" top="1" bottom="1" header="0.5" footer="0.5"/>
  <pageSetup paperSize="9" scale="46" fitToHeight="7" orientation="portrait"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L62"/>
  <sheetViews>
    <sheetView zoomScale="75" workbookViewId="0"/>
  </sheetViews>
  <sheetFormatPr defaultRowHeight="12.75"/>
  <cols>
    <col min="1" max="1" width="110.140625" style="13" customWidth="1"/>
    <col min="2" max="2" width="9.140625" style="13"/>
    <col min="3" max="16384" width="9.140625" style="11"/>
  </cols>
  <sheetData>
    <row r="1" spans="1:12" s="59" customFormat="1" ht="15.75">
      <c r="A1" s="58" t="s">
        <v>314</v>
      </c>
      <c r="B1" s="58"/>
    </row>
    <row r="2" spans="1:12">
      <c r="A2" s="44"/>
      <c r="B2" s="45" t="s">
        <v>92</v>
      </c>
      <c r="C2" s="46" t="s">
        <v>93</v>
      </c>
      <c r="D2" s="46" t="s">
        <v>99</v>
      </c>
      <c r="E2" s="46" t="s">
        <v>96</v>
      </c>
      <c r="F2" s="46" t="s">
        <v>101</v>
      </c>
      <c r="G2" s="46" t="s">
        <v>102</v>
      </c>
      <c r="H2" s="46" t="s">
        <v>106</v>
      </c>
      <c r="I2" s="46" t="s">
        <v>97</v>
      </c>
      <c r="J2" s="46" t="s">
        <v>98</v>
      </c>
      <c r="K2" s="46" t="s">
        <v>100</v>
      </c>
      <c r="L2" s="60" t="s">
        <v>108</v>
      </c>
    </row>
    <row r="4" spans="1:12">
      <c r="A4" s="2" t="s">
        <v>109</v>
      </c>
      <c r="B4" s="2"/>
      <c r="D4" s="27"/>
    </row>
    <row r="5" spans="1:12" s="14" customFormat="1" ht="12.75" customHeight="1">
      <c r="A5" s="4" t="s">
        <v>148</v>
      </c>
      <c r="B5" s="11">
        <f>IF('T5-1a. Accounting'!C8="No",0,1)</f>
        <v>0</v>
      </c>
      <c r="C5" s="11">
        <f>IF('T5-1a. Accounting'!D8="No",0,1)</f>
        <v>0</v>
      </c>
      <c r="D5" s="11">
        <f>IF('T5-1a. Accounting'!E8="No",0,1)</f>
        <v>0</v>
      </c>
      <c r="E5" s="11">
        <f>IF('T5-1a. Accounting'!F8="No",0,1)</f>
        <v>0</v>
      </c>
      <c r="F5" s="11">
        <f>IF('T5-1a. Accounting'!G8="No",0,1)</f>
        <v>0</v>
      </c>
      <c r="G5" s="11">
        <f>IF('T5-1a. Accounting'!H8="No",0,1)</f>
        <v>0</v>
      </c>
      <c r="H5" s="11">
        <f>IF('T5-1a. Accounting'!I8="No",0,1)</f>
        <v>0</v>
      </c>
      <c r="I5" s="11">
        <f>IF('T5-1a. Accounting'!J8="No",0,1)</f>
        <v>0</v>
      </c>
      <c r="J5" s="11">
        <f>IF('T5-1a. Accounting'!K8="No",0,1)</f>
        <v>0</v>
      </c>
      <c r="K5" s="11">
        <f>IF('T5-1a. Accounting'!L8="No",0,1)</f>
        <v>0</v>
      </c>
      <c r="L5" s="11">
        <f t="shared" ref="L5:L10" si="0">AVERAGE(B5:K5)</f>
        <v>0</v>
      </c>
    </row>
    <row r="6" spans="1:12" s="16" customFormat="1">
      <c r="A6" s="4" t="s">
        <v>151</v>
      </c>
      <c r="B6" s="11">
        <f>IF('T5-1a. Accounting'!C10="No",0,1)</f>
        <v>1</v>
      </c>
      <c r="C6" s="11">
        <f>IF('T5-1a. Accounting'!D10="No",0,1)</f>
        <v>0</v>
      </c>
      <c r="D6" s="11">
        <f>IF('T5-1a. Accounting'!E10="No",0,1)</f>
        <v>0</v>
      </c>
      <c r="E6" s="11">
        <f>IF('T5-1a. Accounting'!F10="No",0,1)</f>
        <v>0</v>
      </c>
      <c r="F6" s="11">
        <f>IF('T5-1a. Accounting'!G10="No",0,1)</f>
        <v>0</v>
      </c>
      <c r="G6" s="11">
        <f>IF('T5-1a. Accounting'!H10="No",0,1)</f>
        <v>1</v>
      </c>
      <c r="H6" s="11">
        <f>IF('T5-1a. Accounting'!I10="No",0,1)</f>
        <v>1</v>
      </c>
      <c r="I6" s="11">
        <f>IF('T5-1a. Accounting'!J10="No",0,1)</f>
        <v>0</v>
      </c>
      <c r="J6" s="11">
        <f>IF('T5-1a. Accounting'!K10="No",0,1)</f>
        <v>0</v>
      </c>
      <c r="K6" s="11">
        <f>IF('T5-1a. Accounting'!L10="No",0,1)</f>
        <v>0</v>
      </c>
      <c r="L6" s="11">
        <f t="shared" si="0"/>
        <v>0.3</v>
      </c>
    </row>
    <row r="7" spans="1:12">
      <c r="A7" s="3" t="s">
        <v>149</v>
      </c>
      <c r="B7" s="11">
        <f>IF('T5-1a. Accounting'!C27="No",0,1)</f>
        <v>1</v>
      </c>
      <c r="C7" s="11">
        <f>IF('T5-1a. Accounting'!D27="No",0,1)</f>
        <v>0</v>
      </c>
      <c r="D7" s="11">
        <f>IF('T5-1a. Accounting'!E27="No",0,1)</f>
        <v>1</v>
      </c>
      <c r="E7" s="11">
        <f>IF('T5-1a. Accounting'!F27="No",0,1)</f>
        <v>0</v>
      </c>
      <c r="F7" s="11">
        <f>IF('T5-1a. Accounting'!G27="No",0,1)</f>
        <v>1</v>
      </c>
      <c r="G7" s="11">
        <f>IF('T5-1a. Accounting'!H27="No",0,1)</f>
        <v>0</v>
      </c>
      <c r="H7" s="11">
        <f>IF('T5-1a. Accounting'!I27="No",0,1)</f>
        <v>1</v>
      </c>
      <c r="I7" s="11">
        <f>IF('T5-1a. Accounting'!J27="No",0,1)</f>
        <v>0</v>
      </c>
      <c r="J7" s="11">
        <f>IF('T5-1a. Accounting'!K27="No",0,1)</f>
        <v>0</v>
      </c>
      <c r="K7" s="11">
        <f>IF('T5-1a. Accounting'!L27="No",0,1)</f>
        <v>0</v>
      </c>
      <c r="L7" s="11">
        <f t="shared" si="0"/>
        <v>0.4</v>
      </c>
    </row>
    <row r="8" spans="1:12">
      <c r="A8" s="7" t="s">
        <v>150</v>
      </c>
      <c r="B8" s="11">
        <f>IF('T5-1a. Accounting'!C32="No",0,1)</f>
        <v>0</v>
      </c>
      <c r="C8" s="11">
        <f>IF('T5-1a. Accounting'!D32="No",0,1)</f>
        <v>0</v>
      </c>
      <c r="D8" s="11">
        <f>IF('T5-1a. Accounting'!E32="No",0,1)</f>
        <v>0</v>
      </c>
      <c r="E8" s="11">
        <f>IF('T5-1a. Accounting'!F32="No",0,1)</f>
        <v>0</v>
      </c>
      <c r="F8" s="11">
        <f>IF('T5-1a. Accounting'!G32="No",0,1)</f>
        <v>0</v>
      </c>
      <c r="G8" s="11">
        <f>IF('T5-1a. Accounting'!H32="No",0,1)</f>
        <v>1</v>
      </c>
      <c r="H8" s="11">
        <f>IF('T5-1a. Accounting'!I32="No",0,1)</f>
        <v>1</v>
      </c>
      <c r="I8" s="11">
        <f>IF('T5-1a. Accounting'!J32="No",0,1)</f>
        <v>0</v>
      </c>
      <c r="J8" s="11">
        <f>IF('T5-1a. Accounting'!K32="No",0,1)</f>
        <v>0</v>
      </c>
      <c r="K8" s="11">
        <f>IF('T5-1a. Accounting'!L32="No",0,1)</f>
        <v>0</v>
      </c>
      <c r="L8" s="11">
        <f t="shared" si="0"/>
        <v>0.2</v>
      </c>
    </row>
    <row r="9" spans="1:12">
      <c r="A9" s="3" t="s">
        <v>152</v>
      </c>
      <c r="B9" s="11">
        <f>IF('T5-1a. Accounting'!C33="No",0,1)</f>
        <v>1</v>
      </c>
      <c r="C9" s="11">
        <f>IF('T5-1a. Accounting'!D33="No",0,1)</f>
        <v>0</v>
      </c>
      <c r="D9" s="11">
        <f>IF('T5-1a. Accounting'!E33="No",0,1)</f>
        <v>0</v>
      </c>
      <c r="E9" s="11">
        <f>IF('T5-1a. Accounting'!F33="No",0,1)</f>
        <v>0</v>
      </c>
      <c r="F9" s="11">
        <f>IF('T5-1a. Accounting'!G33="No",0,1)</f>
        <v>0</v>
      </c>
      <c r="G9" s="11">
        <f>IF('T5-1a. Accounting'!H33="No",0,1)</f>
        <v>1</v>
      </c>
      <c r="H9" s="11">
        <f>IF('T5-1a. Accounting'!I33="No",0,1)</f>
        <v>1</v>
      </c>
      <c r="I9" s="11">
        <f>IF('T5-1a. Accounting'!J33="No",0,1)</f>
        <v>0</v>
      </c>
      <c r="J9" s="11">
        <f>IF('T5-1a. Accounting'!K33="No",0,1)</f>
        <v>1</v>
      </c>
      <c r="K9" s="11">
        <f>IF('T5-1a. Accounting'!L33="No",0,1)</f>
        <v>0</v>
      </c>
      <c r="L9" s="11">
        <f t="shared" si="0"/>
        <v>0.4</v>
      </c>
    </row>
    <row r="10" spans="1:12" s="19" customFormat="1">
      <c r="A10" s="67" t="s">
        <v>268</v>
      </c>
      <c r="B10" s="16">
        <f>IF('T5-1a. Accounting'!C38="Yes",1,IF('T5-1a. Accounting'!C39="Yes",1,0))</f>
        <v>0</v>
      </c>
      <c r="C10" s="16">
        <f>IF('T5-1a. Accounting'!D38="Yes",1,IF('T5-1a. Accounting'!D39="Yes",1,0))</f>
        <v>1</v>
      </c>
      <c r="D10" s="16">
        <f>IF('T5-1a. Accounting'!E38="Yes",1,IF('T5-1a. Accounting'!E39="Yes",1,0))</f>
        <v>0</v>
      </c>
      <c r="E10" s="16">
        <f>IF('T5-1a. Accounting'!F38="Yes",1,IF('T5-1a. Accounting'!F39="Yes",1,0))</f>
        <v>0</v>
      </c>
      <c r="F10" s="16">
        <f>IF('T5-1a. Accounting'!G38="Yes",1,IF('T5-1a. Accounting'!G39="Yes",1,0))</f>
        <v>0</v>
      </c>
      <c r="G10" s="16">
        <f>IF('T5-1a. Accounting'!H38="Yes",1,IF('T5-1a. Accounting'!H39="Yes",1,0))</f>
        <v>1</v>
      </c>
      <c r="H10" s="16">
        <f>IF('T5-1a. Accounting'!I38="Yes",1,IF('T5-1a. Accounting'!I39="Yes",1,0))</f>
        <v>1</v>
      </c>
      <c r="I10" s="16">
        <f>IF('T5-1a. Accounting'!J38="Yes",1,IF('T5-1a. Accounting'!J39="Yes",1,0))</f>
        <v>0</v>
      </c>
      <c r="J10" s="16">
        <f>IF('T5-1a. Accounting'!K38="Yes",1,IF('T5-1a. Accounting'!K39="Yes",1,0))</f>
        <v>0</v>
      </c>
      <c r="K10" s="16">
        <f>IF('T5-1a. Accounting'!L38="Yes",1,IF('T5-1a. Accounting'!L39="Yes",1,0))</f>
        <v>0</v>
      </c>
      <c r="L10" s="11">
        <f t="shared" si="0"/>
        <v>0.3</v>
      </c>
    </row>
    <row r="11" spans="1:12">
      <c r="A11" s="18"/>
      <c r="B11" s="16"/>
      <c r="C11" s="16"/>
      <c r="D11" s="16"/>
      <c r="E11" s="16"/>
      <c r="F11" s="15"/>
      <c r="G11" s="16"/>
      <c r="H11" s="16"/>
      <c r="I11" s="16"/>
      <c r="J11" s="16"/>
      <c r="K11" s="16"/>
      <c r="L11" s="57"/>
    </row>
    <row r="12" spans="1:12">
      <c r="A12" s="2" t="s">
        <v>15</v>
      </c>
      <c r="B12" s="11"/>
      <c r="L12" s="57"/>
    </row>
    <row r="13" spans="1:12">
      <c r="A13" s="4" t="s">
        <v>155</v>
      </c>
      <c r="B13" s="11">
        <f>IF('T5-1a. Accounting'!C47="No",0,1)</f>
        <v>0</v>
      </c>
      <c r="C13" s="11">
        <f>IF('T5-1a. Accounting'!D47="No",0,1)</f>
        <v>0</v>
      </c>
      <c r="D13" s="11">
        <f>IF('T5-1a. Accounting'!E47="No",0,1)</f>
        <v>0</v>
      </c>
      <c r="E13" s="11">
        <f>IF('T5-1a. Accounting'!F47="No",0,1)</f>
        <v>0</v>
      </c>
      <c r="F13" s="11">
        <f>IF('T5-1a. Accounting'!G47="No",0,1)</f>
        <v>0</v>
      </c>
      <c r="G13" s="11">
        <f>IF('T5-1a. Accounting'!H47="No",0,1)</f>
        <v>0</v>
      </c>
      <c r="H13" s="11">
        <f>IF('T5-1a. Accounting'!I47="No",0,1)</f>
        <v>0</v>
      </c>
      <c r="I13" s="11">
        <f>IF('T5-1a. Accounting'!J47="No",0,1)</f>
        <v>0</v>
      </c>
      <c r="J13" s="11">
        <f>IF('T5-1a. Accounting'!K47="No",0,1)</f>
        <v>0</v>
      </c>
      <c r="K13" s="11">
        <f>IF('T5-1a. Accounting'!L47="No",0,1)</f>
        <v>0</v>
      </c>
      <c r="L13" s="11">
        <f>AVERAGE(B13:K13)</f>
        <v>0</v>
      </c>
    </row>
    <row r="14" spans="1:12">
      <c r="A14" s="4" t="s">
        <v>156</v>
      </c>
      <c r="B14" s="11">
        <f>IF('T5-1a. Accounting'!C49="No",0,1)</f>
        <v>0</v>
      </c>
      <c r="C14" s="11">
        <f>IF('T5-1a. Accounting'!D49="No",0,1)</f>
        <v>0</v>
      </c>
      <c r="D14" s="11">
        <f>IF('T5-1a. Accounting'!E49="No",0,1)</f>
        <v>0</v>
      </c>
      <c r="E14" s="11">
        <f>IF('T5-1a. Accounting'!F49="No",0,1)</f>
        <v>0</v>
      </c>
      <c r="F14" s="11">
        <f>IF('T5-1a. Accounting'!G49="No",0,1)</f>
        <v>0</v>
      </c>
      <c r="G14" s="11">
        <f>IF('T5-1a. Accounting'!H49="No",0,1)</f>
        <v>1</v>
      </c>
      <c r="H14" s="11">
        <f>IF('T5-1a. Accounting'!I49="No",0,1)</f>
        <v>1</v>
      </c>
      <c r="I14" s="11">
        <f>IF('T5-1a. Accounting'!J49="No",0,1)</f>
        <v>0</v>
      </c>
      <c r="J14" s="11">
        <f>IF('T5-1a. Accounting'!K49="No",0,1)</f>
        <v>1</v>
      </c>
      <c r="K14" s="11">
        <f>IF('T5-1a. Accounting'!L49="No",0,1)</f>
        <v>0</v>
      </c>
      <c r="L14" s="11">
        <f>AVERAGE(B14:K14)</f>
        <v>0.3</v>
      </c>
    </row>
    <row r="15" spans="1:12">
      <c r="A15" s="3" t="s">
        <v>157</v>
      </c>
      <c r="B15" s="11">
        <f>SUM('T5-1b. Accounting index'!C67:C68)</f>
        <v>0</v>
      </c>
      <c r="C15" s="11">
        <f>SUM('T5-1b. Accounting index'!D67:D68)</f>
        <v>0.5</v>
      </c>
      <c r="D15" s="11">
        <f>SUM('T5-1b. Accounting index'!E67:E68)</f>
        <v>0</v>
      </c>
      <c r="E15" s="11">
        <f>SUM('T5-1b. Accounting index'!F67:F68)</f>
        <v>0</v>
      </c>
      <c r="F15" s="11">
        <f>SUM('T5-1b. Accounting index'!G67:G68)</f>
        <v>0</v>
      </c>
      <c r="G15" s="11">
        <f>SUM('T5-1b. Accounting index'!H67:H68)</f>
        <v>1</v>
      </c>
      <c r="H15" s="11">
        <f>SUM('T5-1b. Accounting index'!I67:I68)</f>
        <v>1</v>
      </c>
      <c r="I15" s="11">
        <f>SUM('T5-1b. Accounting index'!J67:J68)</f>
        <v>0</v>
      </c>
      <c r="J15" s="11">
        <f>SUM('T5-1b. Accounting index'!K67:K68)</f>
        <v>1</v>
      </c>
      <c r="K15" s="11">
        <f>SUM('T5-1b. Accounting index'!L67:L68)</f>
        <v>1</v>
      </c>
      <c r="L15" s="11">
        <f>AVERAGE(B15:K15)</f>
        <v>0.45</v>
      </c>
    </row>
    <row r="16" spans="1:12">
      <c r="A16" s="3" t="s">
        <v>158</v>
      </c>
      <c r="B16" s="11">
        <f>SUM('T5-1b. Accounting index'!C73:C75)</f>
        <v>1</v>
      </c>
      <c r="C16" s="11">
        <f>SUM('T5-1b. Accounting index'!D73:D75)</f>
        <v>1</v>
      </c>
      <c r="D16" s="11">
        <f>SUM('T5-1b. Accounting index'!E73:E75)</f>
        <v>1</v>
      </c>
      <c r="E16" s="11">
        <f>SUM('T5-1b. Accounting index'!F73:F75)</f>
        <v>0</v>
      </c>
      <c r="F16" s="11">
        <f>SUM('T5-1b. Accounting index'!G73:G75)</f>
        <v>1</v>
      </c>
      <c r="G16" s="11">
        <f>SUM('T5-1b. Accounting index'!H73:H75)</f>
        <v>1</v>
      </c>
      <c r="H16" s="11">
        <f>SUM('T5-1b. Accounting index'!I73:I75)</f>
        <v>0</v>
      </c>
      <c r="I16" s="11">
        <f>SUM('T5-1b. Accounting index'!J73:J75)</f>
        <v>0</v>
      </c>
      <c r="J16" s="11">
        <f>SUM('T5-1b. Accounting index'!K73:K75)</f>
        <v>1</v>
      </c>
      <c r="K16" s="11">
        <f>SUM('T5-1b. Accounting index'!L73:L75)</f>
        <v>1</v>
      </c>
      <c r="L16" s="11">
        <f>AVERAGE(B16:K16)</f>
        <v>0.7</v>
      </c>
    </row>
    <row r="17" spans="1:12">
      <c r="A17" s="67" t="s">
        <v>269</v>
      </c>
      <c r="B17" s="16">
        <f>IF('T5-1a. Accounting'!C79="Yes",1,IF('T5-1a. Accounting'!C80="Yes",1,0))</f>
        <v>0</v>
      </c>
      <c r="C17" s="16">
        <f>IF('T5-1a. Accounting'!D79="Yes",1,IF('T5-1a. Accounting'!D80="Yes",1,0))</f>
        <v>1</v>
      </c>
      <c r="D17" s="16">
        <f>IF('T5-1a. Accounting'!E79="Yes",1,IF('T5-1a. Accounting'!E80="Yes",1,0))</f>
        <v>0</v>
      </c>
      <c r="E17" s="16">
        <f>IF('T5-1a. Accounting'!F79="Yes",1,IF('T5-1a. Accounting'!F80="Yes",1,0))</f>
        <v>0</v>
      </c>
      <c r="F17" s="16">
        <f>IF('T5-1a. Accounting'!G79="Yes",1,IF('T5-1a. Accounting'!G80="Yes",1,0))</f>
        <v>0</v>
      </c>
      <c r="G17" s="16">
        <f>IF('T5-1a. Accounting'!H79="Yes",1,IF('T5-1a. Accounting'!H80="Yes",1,0))</f>
        <v>1</v>
      </c>
      <c r="H17" s="16">
        <f>IF('T5-1a. Accounting'!I79="Yes",1,IF('T5-1a. Accounting'!I80="Yes",1,0))</f>
        <v>1</v>
      </c>
      <c r="I17" s="16">
        <f>IF('T5-1a. Accounting'!J79="Yes",1,IF('T5-1a. Accounting'!J80="Yes",1,0))</f>
        <v>0</v>
      </c>
      <c r="J17" s="16">
        <f>IF('T5-1a. Accounting'!K79="Yes",1,IF('T5-1a. Accounting'!K80="Yes",1,0))</f>
        <v>1</v>
      </c>
      <c r="K17" s="16">
        <f>IF('T5-1a. Accounting'!L79="Yes",1,IF('T5-1a. Accounting'!L80="Yes",1,0))</f>
        <v>0</v>
      </c>
      <c r="L17" s="11">
        <f>AVERAGE(B17:K17)</f>
        <v>0.4</v>
      </c>
    </row>
    <row r="18" spans="1:12">
      <c r="A18" s="4"/>
      <c r="B18" s="11"/>
    </row>
    <row r="19" spans="1:12">
      <c r="A19" s="2" t="s">
        <v>27</v>
      </c>
      <c r="B19" s="11"/>
    </row>
    <row r="20" spans="1:12">
      <c r="A20" s="3" t="s">
        <v>160</v>
      </c>
      <c r="B20" s="11">
        <f>IF('T5-1a. Accounting'!C88="Yes",1,0)</f>
        <v>0</v>
      </c>
      <c r="C20" s="11">
        <f>IF('T5-1a. Accounting'!D88="Yes",1,0)</f>
        <v>0</v>
      </c>
      <c r="D20" s="11">
        <f>IF('T5-1a. Accounting'!E88="Yes",1,0)</f>
        <v>0</v>
      </c>
      <c r="E20" s="11">
        <f>IF('T5-1a. Accounting'!F88="Yes",1,0)</f>
        <v>0</v>
      </c>
      <c r="F20" s="11">
        <f>IF('T5-1a. Accounting'!G88="Yes",1,0)</f>
        <v>0</v>
      </c>
      <c r="G20" s="11">
        <f>IF('T5-1a. Accounting'!H88="Yes",1,0)</f>
        <v>0</v>
      </c>
      <c r="H20" s="11">
        <f>IF('T5-1a. Accounting'!I88="Yes",1,0)</f>
        <v>0</v>
      </c>
      <c r="I20" s="11">
        <f>IF('T5-1a. Accounting'!J88="Yes",1,0)</f>
        <v>0</v>
      </c>
      <c r="J20" s="11">
        <f>IF('T5-1a. Accounting'!K88="Yes",1,0)</f>
        <v>0</v>
      </c>
      <c r="K20" s="11">
        <f>IF('T5-1a. Accounting'!L88="Yes",1,0)</f>
        <v>0</v>
      </c>
      <c r="L20" s="11">
        <f>AVERAGE(B20:K20)</f>
        <v>0</v>
      </c>
    </row>
    <row r="21" spans="1:12">
      <c r="A21" s="3" t="s">
        <v>161</v>
      </c>
      <c r="B21" s="11">
        <f>IF('T5-1a. Accounting'!C94="Yes",1,0)</f>
        <v>0</v>
      </c>
      <c r="C21" s="11">
        <f>IF('T5-1a. Accounting'!D94="Yes",1,0)</f>
        <v>0</v>
      </c>
      <c r="D21" s="11">
        <f>IF('T5-1a. Accounting'!E94="Yes",1,0)</f>
        <v>0</v>
      </c>
      <c r="E21" s="11">
        <f>IF('T5-1a. Accounting'!F94="Yes",1,0)</f>
        <v>0</v>
      </c>
      <c r="F21" s="11">
        <f>IF('T5-1a. Accounting'!G94="Yes",1,0)</f>
        <v>0</v>
      </c>
      <c r="G21" s="11">
        <f>IF('T5-1a. Accounting'!H94="Yes",1,0)</f>
        <v>0</v>
      </c>
      <c r="H21" s="11">
        <f>IF('T5-1a. Accounting'!I94="Yes",1,0)</f>
        <v>0</v>
      </c>
      <c r="I21" s="11">
        <f>IF('T5-1a. Accounting'!J94="Yes",1,0)</f>
        <v>0</v>
      </c>
      <c r="J21" s="11">
        <f>IF('T5-1a. Accounting'!K94="Yes",1,0)</f>
        <v>0</v>
      </c>
      <c r="K21" s="11">
        <f>IF('T5-1a. Accounting'!L94="Yes",1,0)</f>
        <v>0</v>
      </c>
      <c r="L21" s="11">
        <f>AVERAGE(B21:K21)</f>
        <v>0</v>
      </c>
    </row>
    <row r="22" spans="1:12">
      <c r="A22" s="21"/>
      <c r="B22" s="19"/>
      <c r="C22" s="19"/>
      <c r="D22" s="19"/>
      <c r="E22" s="19"/>
      <c r="F22" s="19"/>
      <c r="G22" s="19"/>
      <c r="H22" s="19"/>
      <c r="I22" s="19"/>
      <c r="J22" s="19"/>
      <c r="K22" s="19"/>
    </row>
    <row r="23" spans="1:12">
      <c r="A23" s="2" t="s">
        <v>33</v>
      </c>
      <c r="B23" s="11"/>
    </row>
    <row r="24" spans="1:12">
      <c r="A24" s="3" t="s">
        <v>162</v>
      </c>
      <c r="B24" s="11">
        <f>IF('T5-1a. Accounting'!C101="",0,1)</f>
        <v>1</v>
      </c>
      <c r="C24" s="11">
        <f>IF('T5-1a. Accounting'!D101="",0,1)</f>
        <v>1</v>
      </c>
      <c r="D24" s="11">
        <f>IF('T5-1a. Accounting'!E101="",0,1)</f>
        <v>1</v>
      </c>
      <c r="E24" s="11">
        <f>IF('T5-1a. Accounting'!F101="",0,1)</f>
        <v>1</v>
      </c>
      <c r="F24" s="11">
        <f>IF('T5-1a. Accounting'!G101="",0,1)</f>
        <v>1</v>
      </c>
      <c r="G24" s="11">
        <f>IF('T5-1a. Accounting'!H101="",0,1)</f>
        <v>1</v>
      </c>
      <c r="H24" s="11">
        <f>IF('T5-1a. Accounting'!I101="",0,1)</f>
        <v>1</v>
      </c>
      <c r="I24" s="11">
        <f>IF('T5-1a. Accounting'!J101="",0,1)</f>
        <v>1</v>
      </c>
      <c r="J24" s="11">
        <f>IF('T5-1a. Accounting'!K101="",0,1)</f>
        <v>1</v>
      </c>
      <c r="K24" s="11">
        <f>IF('T5-1a. Accounting'!L101="",0,1)</f>
        <v>1</v>
      </c>
      <c r="L24" s="11">
        <f>AVERAGE(B24:K24)</f>
        <v>1</v>
      </c>
    </row>
    <row r="25" spans="1:12">
      <c r="A25" s="3" t="s">
        <v>164</v>
      </c>
      <c r="B25" s="11">
        <f>IF('T5-1a. Accounting'!C110="",0,1)</f>
        <v>1</v>
      </c>
      <c r="C25" s="11">
        <f>IF('T5-1a. Accounting'!D110="",0,1)</f>
        <v>1</v>
      </c>
      <c r="D25" s="11">
        <f>IF('T5-1a. Accounting'!E110="",0,1)</f>
        <v>1</v>
      </c>
      <c r="E25" s="11">
        <f>IF('T5-1a. Accounting'!F110="",0,1)</f>
        <v>1</v>
      </c>
      <c r="F25" s="11">
        <f>IF('T5-1a. Accounting'!G110="",0,1)</f>
        <v>1</v>
      </c>
      <c r="G25" s="11">
        <f>IF('T5-1a. Accounting'!H110="",0,1)</f>
        <v>1</v>
      </c>
      <c r="H25" s="11">
        <f>IF('T5-1a. Accounting'!I110="",0,1)</f>
        <v>1</v>
      </c>
      <c r="I25" s="11">
        <f>IF('T5-1a. Accounting'!J110="",0,1)</f>
        <v>1</v>
      </c>
      <c r="J25" s="11">
        <f>IF('T5-1a. Accounting'!K110="",0,1)</f>
        <v>1</v>
      </c>
      <c r="K25" s="11">
        <f>IF('T5-1a. Accounting'!L110="",0,1)</f>
        <v>0</v>
      </c>
      <c r="L25" s="11">
        <f>AVERAGE(B25:K25)</f>
        <v>0.9</v>
      </c>
    </row>
    <row r="26" spans="1:12">
      <c r="A26" s="3" t="s">
        <v>163</v>
      </c>
      <c r="B26" s="11">
        <f>IF('T5-1a. Accounting'!C116="",0,1)</f>
        <v>0</v>
      </c>
      <c r="C26" s="11">
        <f>IF('T5-1a. Accounting'!D116="",0,1)</f>
        <v>1</v>
      </c>
      <c r="D26" s="11">
        <f>IF('T5-1a. Accounting'!E116="",0,1)</f>
        <v>0</v>
      </c>
      <c r="E26" s="11">
        <f>IF('T5-1a. Accounting'!F116="",0,1)</f>
        <v>1</v>
      </c>
      <c r="F26" s="11">
        <f>IF('T5-1a. Accounting'!G116="",0,1)</f>
        <v>1</v>
      </c>
      <c r="G26" s="11">
        <f>IF('T5-1a. Accounting'!H116="",0,1)</f>
        <v>1</v>
      </c>
      <c r="H26" s="11">
        <f>IF('T5-1a. Accounting'!I116="",0,1)</f>
        <v>1</v>
      </c>
      <c r="I26" s="11">
        <f>IF('T5-1a. Accounting'!J116="",0,1)</f>
        <v>0</v>
      </c>
      <c r="J26" s="11">
        <f>IF('T5-1a. Accounting'!K116="",0,1)</f>
        <v>0</v>
      </c>
      <c r="K26" s="11">
        <f>IF('T5-1a. Accounting'!L116="",0,1)</f>
        <v>1</v>
      </c>
      <c r="L26" s="11">
        <f>AVERAGE(B26:K26)</f>
        <v>0.6</v>
      </c>
    </row>
    <row r="27" spans="1:12">
      <c r="A27" s="3" t="s">
        <v>165</v>
      </c>
      <c r="B27" s="11">
        <f>IF('T5-1a. Accounting'!C126="",0,1)</f>
        <v>1</v>
      </c>
      <c r="C27" s="11">
        <f>IF('T5-1a. Accounting'!D126="",0,1)</f>
        <v>1</v>
      </c>
      <c r="D27" s="11">
        <f>IF('T5-1a. Accounting'!E126="",0,1)</f>
        <v>1</v>
      </c>
      <c r="E27" s="11">
        <f>IF('T5-1a. Accounting'!F126="",0,1)</f>
        <v>0</v>
      </c>
      <c r="F27" s="11">
        <f>IF('T5-1a. Accounting'!G126="",0,1)</f>
        <v>1</v>
      </c>
      <c r="G27" s="11">
        <f>IF('T5-1a. Accounting'!H126="",0,1)</f>
        <v>0</v>
      </c>
      <c r="H27" s="11">
        <f>IF('T5-1a. Accounting'!I126="",0,1)</f>
        <v>1</v>
      </c>
      <c r="I27" s="11">
        <f>IF('T5-1a. Accounting'!J126="",0,1)</f>
        <v>0</v>
      </c>
      <c r="J27" s="11">
        <f>IF('T5-1a. Accounting'!K126="",0,1)</f>
        <v>1</v>
      </c>
      <c r="K27" s="11">
        <f>IF('T5-1a. Accounting'!L126="",0,1)</f>
        <v>1</v>
      </c>
      <c r="L27" s="11">
        <f>AVERAGE(B27:K27)</f>
        <v>0.7</v>
      </c>
    </row>
    <row r="28" spans="1:12">
      <c r="A28" s="3" t="s">
        <v>166</v>
      </c>
      <c r="B28" s="11">
        <f>IF('T5-1a. Accounting'!C132="",0,1)</f>
        <v>1</v>
      </c>
      <c r="C28" s="11">
        <f>IF('T5-1a. Accounting'!D132="",0,1)</f>
        <v>0</v>
      </c>
      <c r="D28" s="11">
        <f>IF('T5-1a. Accounting'!E132="",0,1)</f>
        <v>1</v>
      </c>
      <c r="E28" s="11">
        <f>IF('T5-1a. Accounting'!F132="",0,1)</f>
        <v>0</v>
      </c>
      <c r="F28" s="11">
        <f>IF('T5-1a. Accounting'!G132="",0,1)</f>
        <v>1</v>
      </c>
      <c r="G28" s="11">
        <f>IF('T5-1a. Accounting'!H132="",0,1)</f>
        <v>1</v>
      </c>
      <c r="H28" s="11">
        <f>IF('T5-1a. Accounting'!I132="",0,1)</f>
        <v>1</v>
      </c>
      <c r="I28" s="11">
        <f>IF('T5-1a. Accounting'!J132="",0,1)</f>
        <v>0</v>
      </c>
      <c r="J28" s="11">
        <f>IF('T5-1a. Accounting'!K132="",0,1)</f>
        <v>0</v>
      </c>
      <c r="K28" s="11">
        <f>IF('T5-1a. Accounting'!L132="",0,1)</f>
        <v>1</v>
      </c>
      <c r="L28" s="11">
        <f>AVERAGE(B28:K28)</f>
        <v>0.6</v>
      </c>
    </row>
    <row r="29" spans="1:12">
      <c r="B29" s="11"/>
    </row>
    <row r="30" spans="1:12">
      <c r="A30" s="2" t="s">
        <v>276</v>
      </c>
      <c r="B30" s="11"/>
    </row>
    <row r="31" spans="1:12">
      <c r="A31" s="4" t="s">
        <v>167</v>
      </c>
      <c r="B31" s="11">
        <f>IF('T5-1a. Accounting'!C143="","..",(100-'T5-1a. Accounting'!C143)/100)</f>
        <v>0</v>
      </c>
      <c r="C31" s="11">
        <f>IF('T5-1a. Accounting'!D143="","..",(100-'T5-1a. Accounting'!D143)/100)</f>
        <v>0</v>
      </c>
      <c r="D31" s="11">
        <f>IF('T5-1a. Accounting'!E143="","..",(100-'T5-1a. Accounting'!E143)/100)</f>
        <v>0</v>
      </c>
      <c r="E31" s="11">
        <f>IF('T5-1a. Accounting'!F143="","..",(100-'T5-1a. Accounting'!F143)/100)</f>
        <v>0</v>
      </c>
      <c r="F31" s="11">
        <f>IF('T5-1a. Accounting'!G143="","..",(100-'T5-1a. Accounting'!G143)/100)</f>
        <v>0</v>
      </c>
      <c r="G31" s="11">
        <f>IF('T5-1a. Accounting'!H143="","..",(100-'T5-1a. Accounting'!H143)/100)</f>
        <v>0</v>
      </c>
      <c r="H31" s="11">
        <f>IF('T5-1a. Accounting'!I143="","..",(100-'T5-1a. Accounting'!I143)/100)</f>
        <v>0</v>
      </c>
      <c r="I31" s="11">
        <f>IF('T5-1a. Accounting'!J143="","..",(100-'T5-1a. Accounting'!J143)/100)</f>
        <v>0</v>
      </c>
      <c r="J31" s="11">
        <f>IF('T5-1a. Accounting'!K143="","..",(100-'T5-1a. Accounting'!K143)/100)</f>
        <v>0</v>
      </c>
      <c r="K31" s="11">
        <f>IF('T5-1a. Accounting'!L143="","..",(100-'T5-1a. Accounting'!L143)/100)</f>
        <v>0</v>
      </c>
      <c r="L31" s="11">
        <f t="shared" ref="L31:L36" si="1">AVERAGE(B31:K31)</f>
        <v>0</v>
      </c>
    </row>
    <row r="32" spans="1:12">
      <c r="A32" s="4" t="s">
        <v>168</v>
      </c>
      <c r="B32" s="11">
        <f>IF('T5-1a. Accounting'!C145="","..",IF('T5-1a. Accounting'!C145="NA",0.75,(100-'T5-1a. Accounting'!C145)/100))</f>
        <v>0.75</v>
      </c>
      <c r="C32" s="11">
        <f>IF('T5-1a. Accounting'!D145="","..",IF('T5-1a. Accounting'!D145="NA",0.75,(100-'T5-1a. Accounting'!D145)/100))</f>
        <v>0</v>
      </c>
      <c r="D32" s="11">
        <f>IF('T5-1a. Accounting'!E145="","..",IF('T5-1a. Accounting'!E145="NA",0.75,(100-'T5-1a. Accounting'!E145)/100))</f>
        <v>0</v>
      </c>
      <c r="E32" s="11">
        <f>IF('T5-1a. Accounting'!F145="","..",IF('T5-1a. Accounting'!F145="NA",0.75,(100-'T5-1a. Accounting'!F145)/100))</f>
        <v>0</v>
      </c>
      <c r="F32" s="11">
        <f>IF('T5-1a. Accounting'!G145="","..",IF('T5-1a. Accounting'!G145="NA",0.75,(100-'T5-1a. Accounting'!G145)/100))</f>
        <v>0</v>
      </c>
      <c r="G32" s="11">
        <f>IF('T5-1a. Accounting'!H145="","..",IF('T5-1a. Accounting'!H145="NA",0.75,(100-'T5-1a. Accounting'!H145)/100))</f>
        <v>0</v>
      </c>
      <c r="H32" s="11">
        <f>IF('T5-1a. Accounting'!I145="","..",IF('T5-1a. Accounting'!I145="NA",0.75,(100-'T5-1a. Accounting'!I145)/100))</f>
        <v>0</v>
      </c>
      <c r="I32" s="11">
        <f>IF('T5-1a. Accounting'!J145="","..",IF('T5-1a. Accounting'!J145="NA",0.75,(100-'T5-1a. Accounting'!J145)/100))</f>
        <v>0</v>
      </c>
      <c r="J32" s="11">
        <f>IF('T5-1a. Accounting'!K145="","..",IF('T5-1a. Accounting'!K145="NA",0.75,(100-'T5-1a. Accounting'!K145)/100))</f>
        <v>0</v>
      </c>
      <c r="K32" s="11">
        <f>IF('T5-1a. Accounting'!L145="","..",IF('T5-1a. Accounting'!L145="NA",0.75,(100-'T5-1a. Accounting'!L145)/100))</f>
        <v>0</v>
      </c>
      <c r="L32" s="11">
        <f t="shared" si="1"/>
        <v>7.4999999999999997E-2</v>
      </c>
    </row>
    <row r="33" spans="1:12">
      <c r="A33" s="4" t="s">
        <v>169</v>
      </c>
      <c r="B33" s="11">
        <f>IF('T5-1a. Accounting'!C150="","..",IF('T5-1a. Accounting'!C150="NA",0.75,(100-'T5-1a. Accounting'!C150)/100))</f>
        <v>0.75</v>
      </c>
      <c r="C33" s="11">
        <f>IF('T5-1a. Accounting'!D150="","..",IF('T5-1a. Accounting'!D150="NA",0.75,(100-'T5-1a. Accounting'!D150)/100))</f>
        <v>0</v>
      </c>
      <c r="D33" s="11">
        <f>IF('T5-1a. Accounting'!E150="","..",IF('T5-1a. Accounting'!E150="NA",0.75,(100-'T5-1a. Accounting'!E150)/100))</f>
        <v>0</v>
      </c>
      <c r="E33" s="11">
        <f>IF('T5-1a. Accounting'!F150="","..",IF('T5-1a. Accounting'!F150="NA",0.75,(100-'T5-1a. Accounting'!F150)/100))</f>
        <v>0</v>
      </c>
      <c r="F33" s="11">
        <f>IF('T5-1a. Accounting'!G150="","..",IF('T5-1a. Accounting'!G150="NA",0.75,(100-'T5-1a. Accounting'!G150)/100))</f>
        <v>0</v>
      </c>
      <c r="G33" s="11">
        <f>IF('T5-1a. Accounting'!H150="","..",IF('T5-1a. Accounting'!H150="NA",0.75,(100-'T5-1a. Accounting'!H150)/100))</f>
        <v>1</v>
      </c>
      <c r="H33" s="11">
        <f>IF('T5-1a. Accounting'!I150="","..",IF('T5-1a. Accounting'!I150="NA",0.75,(100-'T5-1a. Accounting'!I150)/100))</f>
        <v>1</v>
      </c>
      <c r="I33" s="11">
        <f>IF('T5-1a. Accounting'!J150="","..",IF('T5-1a. Accounting'!J150="NA",0.75,(100-'T5-1a. Accounting'!J150)/100))</f>
        <v>0</v>
      </c>
      <c r="J33" s="11">
        <f>IF('T5-1a. Accounting'!K150="","..",IF('T5-1a. Accounting'!K150="NA",0.75,(100-'T5-1a. Accounting'!K150)/100))</f>
        <v>0.51</v>
      </c>
      <c r="K33" s="11">
        <f>IF('T5-1a. Accounting'!L150="","..",IF('T5-1a. Accounting'!L150="NA",0.75,(100-'T5-1a. Accounting'!L150)/100))</f>
        <v>0</v>
      </c>
      <c r="L33" s="11">
        <f t="shared" si="1"/>
        <v>0.32599999999999996</v>
      </c>
    </row>
    <row r="34" spans="1:12">
      <c r="A34" s="4" t="s">
        <v>168</v>
      </c>
      <c r="B34" s="11">
        <f>IF('T5-1a. Accounting'!C152="","..",IF('T5-1a. Accounting'!C152="NA",0.75,(100-'T5-1a. Accounting'!C152)/100))</f>
        <v>0.75</v>
      </c>
      <c r="C34" s="11">
        <f>IF('T5-1a. Accounting'!D152="","..",IF('T5-1a. Accounting'!D152="NA",0.75,(100-'T5-1a. Accounting'!D152)/100))</f>
        <v>0</v>
      </c>
      <c r="D34" s="11">
        <f>IF('T5-1a. Accounting'!E152="","..",IF('T5-1a. Accounting'!E152="NA",0.75,(100-'T5-1a. Accounting'!E152)/100))</f>
        <v>0</v>
      </c>
      <c r="E34" s="11">
        <f>IF('T5-1a. Accounting'!F152="","..",IF('T5-1a. Accounting'!F152="NA",0.75,(100-'T5-1a. Accounting'!F152)/100))</f>
        <v>0</v>
      </c>
      <c r="F34" s="11">
        <f>IF('T5-1a. Accounting'!G152="","..",IF('T5-1a. Accounting'!G152="NA",0.75,(100-'T5-1a. Accounting'!G152)/100))</f>
        <v>0</v>
      </c>
      <c r="G34" s="11">
        <f>IF('T5-1a. Accounting'!H152="","..",IF('T5-1a. Accounting'!H152="NA",0.75,(100-'T5-1a. Accounting'!H152)/100))</f>
        <v>1</v>
      </c>
      <c r="H34" s="11">
        <f>IF('T5-1a. Accounting'!I152="","..",IF('T5-1a. Accounting'!I152="NA",0.75,(100-'T5-1a. Accounting'!I152)/100))</f>
        <v>1</v>
      </c>
      <c r="I34" s="11">
        <f>IF('T5-1a. Accounting'!J152="","..",IF('T5-1a. Accounting'!J152="NA",0.75,(100-'T5-1a. Accounting'!J152)/100))</f>
        <v>0</v>
      </c>
      <c r="J34" s="11">
        <f>IF('T5-1a. Accounting'!K152="","..",IF('T5-1a. Accounting'!K152="NA",0.75,(100-'T5-1a. Accounting'!K152)/100))</f>
        <v>0.51</v>
      </c>
      <c r="K34" s="11">
        <f>IF('T5-1a. Accounting'!L152="","..",IF('T5-1a. Accounting'!L152="NA",0.75,(100-'T5-1a. Accounting'!L152)/100))</f>
        <v>0</v>
      </c>
      <c r="L34" s="11">
        <f t="shared" si="1"/>
        <v>0.32599999999999996</v>
      </c>
    </row>
    <row r="35" spans="1:12">
      <c r="A35" s="3" t="s">
        <v>170</v>
      </c>
      <c r="B35" s="11">
        <f>IF('T5-1a. Accounting'!C157="","..",IF('T5-1a. Accounting'!C157="&lt;100",0.01,(100-'T5-1a. Accounting'!C157)/100))</f>
        <v>1</v>
      </c>
      <c r="C35" s="11">
        <f>IF('T5-1a. Accounting'!D157="","..",IF('T5-1a. Accounting'!D157="&lt;100",0.01,(100-'T5-1a. Accounting'!D157)/100))</f>
        <v>0.51</v>
      </c>
      <c r="D35" s="11">
        <f>IF('T5-1a. Accounting'!E157="","..",IF('T5-1a. Accounting'!E157="&lt;100",0.01,(100-'T5-1a. Accounting'!E157)/100))</f>
        <v>0.75</v>
      </c>
      <c r="E35" s="11">
        <f>IF('T5-1a. Accounting'!F157="","..",IF('T5-1a. Accounting'!F157="&lt;100",0.01,(100-'T5-1a. Accounting'!F157)/100))</f>
        <v>0.67</v>
      </c>
      <c r="F35" s="11">
        <f>IF('T5-1a. Accounting'!G157="","..",IF('T5-1a. Accounting'!G157="&lt;100",0.01,(100-'T5-1a. Accounting'!G157)/100))</f>
        <v>1</v>
      </c>
      <c r="G35" s="11">
        <f>IF('T5-1a. Accounting'!H157="","..",IF('T5-1a. Accounting'!H157="&lt;100",0.01,(100-'T5-1a. Accounting'!H157)/100))</f>
        <v>1</v>
      </c>
      <c r="H35" s="11">
        <f>IF('T5-1a. Accounting'!I157="","..",IF('T5-1a. Accounting'!I157="&lt;100",0.01,(100-'T5-1a. Accounting'!I157)/100))</f>
        <v>1</v>
      </c>
      <c r="I35" s="11">
        <f>IF('T5-1a. Accounting'!J157="","..",IF('T5-1a. Accounting'!J157="&lt;100",0.01,(100-'T5-1a. Accounting'!J157)/100))</f>
        <v>0</v>
      </c>
      <c r="J35" s="11">
        <f>IF('T5-1a. Accounting'!K157="","..",IF('T5-1a. Accounting'!K157="&lt;100",0.01,(100-'T5-1a. Accounting'!K157)/100))</f>
        <v>0</v>
      </c>
      <c r="K35" s="11">
        <f>IF('T5-1a. Accounting'!L157="","..",IF('T5-1a. Accounting'!L157="&lt;100",0.01,(100-'T5-1a. Accounting'!L157)/100))</f>
        <v>0</v>
      </c>
      <c r="L35" s="11">
        <f t="shared" si="1"/>
        <v>0.59299999999999997</v>
      </c>
    </row>
    <row r="36" spans="1:12">
      <c r="A36" s="4" t="s">
        <v>168</v>
      </c>
      <c r="B36" s="11">
        <f>IF('T5-1a. Accounting'!C159="","..",IF('T5-1a. Accounting'!C159="&lt;100",0.01,(100-'T5-1a. Accounting'!C159)/100))</f>
        <v>1</v>
      </c>
      <c r="C36" s="11">
        <f>IF('T5-1a. Accounting'!D159="","..",IF('T5-1a. Accounting'!D159="&lt;100",0.01,(100-'T5-1a. Accounting'!D159)/100))</f>
        <v>0.51</v>
      </c>
      <c r="D36" s="11">
        <f>IF('T5-1a. Accounting'!E159="","..",IF('T5-1a. Accounting'!E159="&lt;100",0.01,(100-'T5-1a. Accounting'!E159)/100))</f>
        <v>0.75</v>
      </c>
      <c r="E36" s="11">
        <f>IF('T5-1a. Accounting'!F159="","..",IF('T5-1a. Accounting'!F159="&lt;100",0.01,(100-'T5-1a. Accounting'!F159)/100))</f>
        <v>0.67</v>
      </c>
      <c r="F36" s="11">
        <f>IF('T5-1a. Accounting'!G159="","..",IF('T5-1a. Accounting'!G159="&lt;100",0.01,(100-'T5-1a. Accounting'!G159)/100))</f>
        <v>1</v>
      </c>
      <c r="G36" s="11">
        <f>IF('T5-1a. Accounting'!H159="","..",IF('T5-1a. Accounting'!H159="&lt;100",0.01,(100-'T5-1a. Accounting'!H159)/100))</f>
        <v>1</v>
      </c>
      <c r="H36" s="11">
        <f>IF('T5-1a. Accounting'!I159="","..",IF('T5-1a. Accounting'!I159="&lt;100",0.01,(100-'T5-1a. Accounting'!I159)/100))</f>
        <v>1</v>
      </c>
      <c r="I36" s="11">
        <f>IF('T5-1a. Accounting'!J159="","..",IF('T5-1a. Accounting'!J159="&lt;100",0.01,(100-'T5-1a. Accounting'!J159)/100))</f>
        <v>0</v>
      </c>
      <c r="J36" s="11">
        <f>IF('T5-1a. Accounting'!K159="","..",IF('T5-1a. Accounting'!K159="&lt;100",0.01,(100-'T5-1a. Accounting'!K159)/100))</f>
        <v>0</v>
      </c>
      <c r="K36" s="11">
        <f>IF('T5-1a. Accounting'!L159="","..",IF('T5-1a. Accounting'!L159="&lt;100",0.01,(100-'T5-1a. Accounting'!L159)/100))</f>
        <v>0</v>
      </c>
      <c r="L36" s="11">
        <f t="shared" si="1"/>
        <v>0.59299999999999997</v>
      </c>
    </row>
    <row r="37" spans="1:12">
      <c r="A37" s="4"/>
      <c r="B37" s="11"/>
    </row>
    <row r="38" spans="1:12">
      <c r="A38" s="2" t="s">
        <v>274</v>
      </c>
      <c r="B38" s="11"/>
    </row>
    <row r="39" spans="1:12">
      <c r="A39" s="4"/>
      <c r="B39" s="11"/>
    </row>
    <row r="40" spans="1:12">
      <c r="A40" s="3" t="s">
        <v>171</v>
      </c>
      <c r="B40" s="11">
        <f>IF('T5-1a. Accounting'!C185="Yes",1,IF('T5-1a. Accounting'!C186="Yes",0.75,IF('T5-1a. Accounting'!C187="Yes",0.5,IF('T5-1a. Accounting'!C188="yes",0.5,0))))</f>
        <v>0.5</v>
      </c>
      <c r="C40" s="11">
        <f>IF('T5-1a. Accounting'!D185="Yes",1,IF('T5-1a. Accounting'!D186="Yes",0.75,IF('T5-1a. Accounting'!D187="Yes",0.5,IF('T5-1a. Accounting'!D188="yes",0.5,0))))</f>
        <v>1</v>
      </c>
      <c r="D40" s="11">
        <f>IF('T5-1a. Accounting'!E185="Yes",1,IF('T5-1a. Accounting'!E186="Yes",0.75,IF('T5-1a. Accounting'!E187="Yes",0.5,IF('T5-1a. Accounting'!E188="yes",0.5,0))))</f>
        <v>0.75</v>
      </c>
      <c r="E40" s="11">
        <f>IF('T5-1a. Accounting'!F185="Yes",1,IF('T5-1a. Accounting'!F186="Yes",0.75,IF('T5-1a. Accounting'!F187="Yes",0.5,IF('T5-1a. Accounting'!F188="yes",0.5,0))))</f>
        <v>0.5</v>
      </c>
      <c r="F40" s="11">
        <f>IF('T5-1a. Accounting'!G185="Yes",1,IF('T5-1a. Accounting'!G186="Yes",0.75,IF('T5-1a. Accounting'!G187="Yes",0.5,IF('T5-1a. Accounting'!G188="yes",0.5,0))))</f>
        <v>0.5</v>
      </c>
      <c r="G40" s="11">
        <f>IF('T5-1a. Accounting'!H185="Yes",1,IF('T5-1a. Accounting'!H186="Yes",0.75,IF('T5-1a. Accounting'!H187="Yes",0.5,IF('T5-1a. Accounting'!H188="yes",0.5,0))))</f>
        <v>1</v>
      </c>
      <c r="H40" s="11">
        <f>IF('T5-1a. Accounting'!I185="Yes",1,IF('T5-1a. Accounting'!I186="Yes",0.75,IF('T5-1a. Accounting'!I187="Yes",0.5,IF('T5-1a. Accounting'!I188="yes",0.5,0))))</f>
        <v>1</v>
      </c>
      <c r="I40" s="11">
        <f>IF('T5-1a. Accounting'!J185="Yes",1,IF('T5-1a. Accounting'!J186="Yes",0.75,IF('T5-1a. Accounting'!J187="Yes",0.5,IF('T5-1a. Accounting'!J188="yes",0.5,0))))</f>
        <v>0.75</v>
      </c>
      <c r="J40" s="11">
        <f>IF('T5-1a. Accounting'!K185="Yes",1,IF('T5-1a. Accounting'!K186="Yes",0.75,IF('T5-1a. Accounting'!K187="Yes",0.5,IF('T5-1a. Accounting'!K188="yes",0.5,0))))</f>
        <v>1</v>
      </c>
      <c r="K40" s="11">
        <f>IF('T5-1a. Accounting'!L185="Yes",1,IF('T5-1a. Accounting'!L186="Yes",0.75,IF('T5-1a. Accounting'!L187="Yes",0.5,IF('T5-1a. Accounting'!L188="yes",0.5,0))))</f>
        <v>0.75</v>
      </c>
      <c r="L40" s="11">
        <f>AVERAGE(B40:K40)</f>
        <v>0.77500000000000002</v>
      </c>
    </row>
    <row r="41" spans="1:12">
      <c r="A41" s="3" t="s">
        <v>172</v>
      </c>
      <c r="B41" s="11">
        <f>IF('T5-1a. Accounting'!C193="Yes",1,0)</f>
        <v>0</v>
      </c>
      <c r="C41" s="11">
        <f>IF('T5-1a. Accounting'!D193="Yes",1,0)</f>
        <v>0</v>
      </c>
      <c r="D41" s="11">
        <f>IF('T5-1a. Accounting'!E193="Yes",1,0)</f>
        <v>0</v>
      </c>
      <c r="E41" s="11">
        <f>IF('T5-1a. Accounting'!F193="Yes",1,0)</f>
        <v>1</v>
      </c>
      <c r="F41" s="11">
        <f>IF('T5-1a. Accounting'!G193="Yes",1,0)</f>
        <v>0</v>
      </c>
      <c r="G41" s="11">
        <f>IF('T5-1a. Accounting'!H193="Yes",1,0)</f>
        <v>1</v>
      </c>
      <c r="H41" s="11">
        <f>IF('T5-1a. Accounting'!I193="Yes",1,0)</f>
        <v>0</v>
      </c>
      <c r="I41" s="11">
        <f>IF('T5-1a. Accounting'!J193="Yes",1,0)</f>
        <v>0</v>
      </c>
      <c r="J41" s="11">
        <f>IF('T5-1a. Accounting'!K193="Yes",1,0)</f>
        <v>0</v>
      </c>
      <c r="K41" s="11">
        <f>IF('T5-1a. Accounting'!L193="Yes",1,0)</f>
        <v>0</v>
      </c>
      <c r="L41" s="11">
        <f>AVERAGE(B41:K41)</f>
        <v>0.2</v>
      </c>
    </row>
    <row r="42" spans="1:12">
      <c r="A42" s="4"/>
      <c r="B42" s="11"/>
    </row>
    <row r="43" spans="1:12">
      <c r="A43" s="2" t="s">
        <v>275</v>
      </c>
      <c r="B43" s="11"/>
    </row>
    <row r="44" spans="1:12">
      <c r="A44" s="3" t="s">
        <v>173</v>
      </c>
      <c r="B44" s="11">
        <f>IF('T5-1a. Accounting'!C205="Yes",1,0)</f>
        <v>1</v>
      </c>
      <c r="C44" s="11">
        <f>IF('T5-1a. Accounting'!D205="Yes",1,0)</f>
        <v>1</v>
      </c>
      <c r="D44" s="11">
        <f>IF('T5-1a. Accounting'!E205="Yes",1,0)</f>
        <v>1</v>
      </c>
      <c r="E44" s="11">
        <f>IF('T5-1a. Accounting'!F205="Yes",1,0)</f>
        <v>1</v>
      </c>
      <c r="F44" s="11">
        <f>IF('T5-1a. Accounting'!G205="Yes",1,0)</f>
        <v>1</v>
      </c>
      <c r="G44" s="11">
        <f>IF('T5-1a. Accounting'!H205="Yes",1,0)</f>
        <v>1</v>
      </c>
      <c r="H44" s="11">
        <f>IF('T5-1a. Accounting'!I205="Yes",1,0)</f>
        <v>1</v>
      </c>
      <c r="I44" s="11">
        <f>IF('T5-1a. Accounting'!J205="Yes",1,0)</f>
        <v>0</v>
      </c>
      <c r="J44" s="11">
        <f>IF('T5-1a. Accounting'!K205="Yes",1,0)</f>
        <v>1</v>
      </c>
      <c r="K44" s="11">
        <f>IF('T5-1a. Accounting'!L205="Yes",1,0)</f>
        <v>1</v>
      </c>
      <c r="L44" s="11">
        <f t="shared" ref="L44:L50" si="2">AVERAGE(B44:K44)</f>
        <v>0.9</v>
      </c>
    </row>
    <row r="45" spans="1:12">
      <c r="A45" s="3" t="s">
        <v>174</v>
      </c>
      <c r="B45" s="11">
        <f>IF('T5-1a. Accounting'!C210="Yes",1,0)</f>
        <v>1</v>
      </c>
      <c r="C45" s="11">
        <f>IF('T5-1a. Accounting'!D210="Yes",1,0)</f>
        <v>0</v>
      </c>
      <c r="D45" s="11">
        <f>IF('T5-1a. Accounting'!E210="Yes",1,0)</f>
        <v>1</v>
      </c>
      <c r="E45" s="11">
        <f>IF('T5-1a. Accounting'!F210="Yes",1,0)</f>
        <v>0</v>
      </c>
      <c r="F45" s="11">
        <f>IF('T5-1a. Accounting'!G210="Yes",1,0)</f>
        <v>1</v>
      </c>
      <c r="G45" s="11">
        <f>IF('T5-1a. Accounting'!H210="Yes",1,0)</f>
        <v>1</v>
      </c>
      <c r="H45" s="11">
        <f>IF('T5-1a. Accounting'!I210="Yes",1,0)</f>
        <v>1</v>
      </c>
      <c r="I45" s="11">
        <f>IF('T5-1a. Accounting'!J210="Yes",1,0)</f>
        <v>1</v>
      </c>
      <c r="J45" s="11">
        <f>IF('T5-1a. Accounting'!K210="Yes",1,0)</f>
        <v>0</v>
      </c>
      <c r="K45" s="11">
        <f>IF('T5-1a. Accounting'!L210="Yes",1,0)</f>
        <v>0</v>
      </c>
      <c r="L45" s="11">
        <f t="shared" si="2"/>
        <v>0.6</v>
      </c>
    </row>
    <row r="46" spans="1:12">
      <c r="A46" s="3" t="s">
        <v>175</v>
      </c>
      <c r="B46" s="11">
        <f>IF('T5-1a. Accounting'!C215="Yes",1,IF('T5-1a. Accounting'!C216="",0,0.5))</f>
        <v>0</v>
      </c>
      <c r="C46" s="11">
        <f>IF('T5-1a. Accounting'!D215="Yes",1,IF('T5-1a. Accounting'!D216="",0,0.5))</f>
        <v>0</v>
      </c>
      <c r="D46" s="11">
        <f>IF('T5-1a. Accounting'!E215="Yes",1,IF('T5-1a. Accounting'!E216="",0,0.5))</f>
        <v>1</v>
      </c>
      <c r="E46" s="11">
        <f>IF('T5-1a. Accounting'!F215="Yes",1,IF('T5-1a. Accounting'!F216="",0,0.5))</f>
        <v>0</v>
      </c>
      <c r="F46" s="11">
        <f>IF('T5-1a. Accounting'!G215="Yes",1,IF('T5-1a. Accounting'!G216="",0,0.5))</f>
        <v>1</v>
      </c>
      <c r="G46" s="11">
        <f>IF('T5-1a. Accounting'!H215="Yes",1,IF('T5-1a. Accounting'!H216="",0,0.5))</f>
        <v>1</v>
      </c>
      <c r="H46" s="11">
        <f>IF('T5-1a. Accounting'!I215="Yes",1,IF('T5-1a. Accounting'!I216="",0,0.5))</f>
        <v>1</v>
      </c>
      <c r="I46" s="11">
        <f>IF('T5-1a. Accounting'!J215="Yes",1,IF('T5-1a. Accounting'!J216="",0,0.5))</f>
        <v>1</v>
      </c>
      <c r="J46" s="11">
        <f>IF('T5-1a. Accounting'!K215="Yes",1,IF('T5-1a. Accounting'!K216="",0,0.5))</f>
        <v>1</v>
      </c>
      <c r="K46" s="11">
        <f>IF('T5-1a. Accounting'!L215="Yes",1,IF('T5-1a. Accounting'!L216="",0,0.5))</f>
        <v>0</v>
      </c>
      <c r="L46" s="11">
        <f t="shared" si="2"/>
        <v>0.6</v>
      </c>
    </row>
    <row r="47" spans="1:12">
      <c r="A47" s="3" t="s">
        <v>176</v>
      </c>
      <c r="B47" s="11">
        <f>IF('T5-1a. Accounting'!C219="Yes",1,0)</f>
        <v>0</v>
      </c>
      <c r="C47" s="11">
        <f>IF('T5-1a. Accounting'!D219="Yes",1,0)</f>
        <v>0</v>
      </c>
      <c r="D47" s="11">
        <f>IF('T5-1a. Accounting'!E219="Yes",1,0)</f>
        <v>0</v>
      </c>
      <c r="E47" s="11">
        <f>IF('T5-1a. Accounting'!F219="Yes",1,0)</f>
        <v>0</v>
      </c>
      <c r="F47" s="11">
        <f>IF('T5-1a. Accounting'!G219="Yes",1,0)</f>
        <v>0</v>
      </c>
      <c r="G47" s="11">
        <f>IF('T5-1a. Accounting'!H219="Yes",1,0)</f>
        <v>0</v>
      </c>
      <c r="H47" s="11">
        <f>IF('T5-1a. Accounting'!I219="Yes",1,0)</f>
        <v>0</v>
      </c>
      <c r="I47" s="11">
        <f>IF('T5-1a. Accounting'!J219="Yes",1,0)</f>
        <v>0</v>
      </c>
      <c r="J47" s="11">
        <f>IF('T5-1a. Accounting'!K219="Yes",1,0)</f>
        <v>0</v>
      </c>
      <c r="K47" s="11">
        <f>IF('T5-1a. Accounting'!L219="Yes",1,0)</f>
        <v>0</v>
      </c>
      <c r="L47" s="11">
        <f t="shared" si="2"/>
        <v>0</v>
      </c>
    </row>
    <row r="48" spans="1:12">
      <c r="A48" s="3" t="s">
        <v>177</v>
      </c>
      <c r="B48" s="11">
        <f>IF('T5-1a. Accounting'!C226="Yes",1,IF('T5-1a. Accounting'!C226="Not allowed",1,0))</f>
        <v>1</v>
      </c>
      <c r="C48" s="11">
        <f>IF('T5-1a. Accounting'!D226="Yes",1,IF('T5-1a. Accounting'!D226="Not allowed",1,0))</f>
        <v>1</v>
      </c>
      <c r="D48" s="11">
        <f>IF('T5-1a. Accounting'!E226="Yes",1,IF('T5-1a. Accounting'!E226="Not allowed",1,0))</f>
        <v>0</v>
      </c>
      <c r="E48" s="11">
        <f>IF('T5-1a. Accounting'!F226="Yes",1,IF('T5-1a. Accounting'!F226="Not allowed",1,0))</f>
        <v>1</v>
      </c>
      <c r="F48" s="11">
        <f>IF('T5-1a. Accounting'!G226="Yes",1,IF('T5-1a. Accounting'!G226="Not allowed",1,0))</f>
        <v>0</v>
      </c>
      <c r="G48" s="11">
        <f>IF('T5-1a. Accounting'!H226="Yes",1,IF('T5-1a. Accounting'!H226="Not allowed",1,0))</f>
        <v>1</v>
      </c>
      <c r="H48" s="11">
        <f>IF('T5-1a. Accounting'!I226="Yes",1,IF('T5-1a. Accounting'!I226="Not allowed",1,0))</f>
        <v>0</v>
      </c>
      <c r="I48" s="11">
        <f>IF('T5-1a. Accounting'!J226="Yes",1,IF('T5-1a. Accounting'!J226="Not allowed",1,0))</f>
        <v>0</v>
      </c>
      <c r="J48" s="11">
        <f>IF('T5-1a. Accounting'!K226="Yes",1,IF('T5-1a. Accounting'!K226="Not allowed",1,0))</f>
        <v>0</v>
      </c>
      <c r="K48" s="11">
        <f>IF('T5-1a. Accounting'!L226="Yes",1,IF('T5-1a. Accounting'!L226="Not allowed",1,0))</f>
        <v>0</v>
      </c>
      <c r="L48" s="11">
        <f t="shared" si="2"/>
        <v>0.4</v>
      </c>
    </row>
    <row r="49" spans="1:12">
      <c r="A49" s="3" t="s">
        <v>178</v>
      </c>
      <c r="B49" s="11">
        <f>IF('T5-1a. Accounting'!C232="Yes",1,0)</f>
        <v>0</v>
      </c>
      <c r="C49" s="11">
        <f>IF('T5-1a. Accounting'!D232="Yes",1,0)</f>
        <v>0</v>
      </c>
      <c r="D49" s="11">
        <f>IF('T5-1a. Accounting'!E232="Yes",1,0)</f>
        <v>0</v>
      </c>
      <c r="E49" s="11">
        <f>IF('T5-1a. Accounting'!F232="Yes",1,0)</f>
        <v>0</v>
      </c>
      <c r="F49" s="11">
        <f>IF('T5-1a. Accounting'!G232="Yes",1,0)</f>
        <v>1</v>
      </c>
      <c r="G49" s="11">
        <f>IF('T5-1a. Accounting'!H232="Yes",1,0)</f>
        <v>0</v>
      </c>
      <c r="H49" s="11">
        <f>IF('T5-1a. Accounting'!I232="Yes",1,0)</f>
        <v>0</v>
      </c>
      <c r="I49" s="11">
        <f>IF('T5-1a. Accounting'!J232="Yes",1,0)</f>
        <v>0</v>
      </c>
      <c r="J49" s="11">
        <f>IF('T5-1a. Accounting'!K232="Yes",1,0)</f>
        <v>0</v>
      </c>
      <c r="K49" s="11">
        <f>IF('T5-1a. Accounting'!L232="Yes",1,0)</f>
        <v>0</v>
      </c>
      <c r="L49" s="11">
        <f t="shared" si="2"/>
        <v>0.1</v>
      </c>
    </row>
    <row r="50" spans="1:12">
      <c r="A50" s="3" t="s">
        <v>179</v>
      </c>
      <c r="B50" s="11">
        <f>IF('T5-1a. Accounting'!C236="Yes",1,0)</f>
        <v>0</v>
      </c>
      <c r="C50" s="11">
        <f>IF('T5-1a. Accounting'!D236="Yes",1,0)</f>
        <v>0</v>
      </c>
      <c r="D50" s="11">
        <f>IF('T5-1a. Accounting'!E236="Yes",1,0)</f>
        <v>0</v>
      </c>
      <c r="E50" s="11">
        <f>IF('T5-1a. Accounting'!F236="Yes",1,0)</f>
        <v>1</v>
      </c>
      <c r="F50" s="11">
        <f>IF('T5-1a. Accounting'!G236="Yes",1,0)</f>
        <v>1</v>
      </c>
      <c r="G50" s="11">
        <f>IF('T5-1a. Accounting'!H236="Yes",1,0)</f>
        <v>1</v>
      </c>
      <c r="H50" s="11">
        <f>IF('T5-1a. Accounting'!I236="Yes",1,0)</f>
        <v>0</v>
      </c>
      <c r="I50" s="11">
        <f>IF('T5-1a. Accounting'!J236="Yes",1,0)</f>
        <v>0</v>
      </c>
      <c r="J50" s="11">
        <f>IF('T5-1a. Accounting'!K236="Yes",1,0)</f>
        <v>0</v>
      </c>
      <c r="K50" s="11">
        <f>IF('T5-1a. Accounting'!L236="Yes",1,0)</f>
        <v>0</v>
      </c>
      <c r="L50" s="11">
        <f t="shared" si="2"/>
        <v>0.3</v>
      </c>
    </row>
    <row r="51" spans="1:12">
      <c r="A51" s="3"/>
      <c r="B51" s="11"/>
    </row>
    <row r="52" spans="1:12">
      <c r="A52" s="3" t="s">
        <v>180</v>
      </c>
      <c r="B52" s="11"/>
    </row>
    <row r="53" spans="1:12">
      <c r="A53" s="4" t="s">
        <v>181</v>
      </c>
      <c r="B53" s="11">
        <f>IF('T5-1a. Accounting'!C240="Yes",1,0)</f>
        <v>1</v>
      </c>
      <c r="C53" s="11">
        <f>IF('T5-1a. Accounting'!D240="Yes",1,0)</f>
        <v>1</v>
      </c>
      <c r="D53" s="11">
        <f>IF('T5-1a. Accounting'!E240="Yes",1,0)</f>
        <v>1</v>
      </c>
      <c r="E53" s="11">
        <f>IF('T5-1a. Accounting'!F240="Yes",1,0)</f>
        <v>1</v>
      </c>
      <c r="F53" s="11">
        <f>IF('T5-1a. Accounting'!G240="Yes",1,0)</f>
        <v>1</v>
      </c>
      <c r="G53" s="11">
        <f>IF('T5-1a. Accounting'!H240="Yes",1,0)</f>
        <v>0</v>
      </c>
      <c r="H53" s="11">
        <f>IF('T5-1a. Accounting'!I240="Yes",1,0)</f>
        <v>1</v>
      </c>
      <c r="I53" s="11">
        <f>IF('T5-1a. Accounting'!J240="Yes",1,0)</f>
        <v>0</v>
      </c>
      <c r="J53" s="11">
        <f>IF('T5-1a. Accounting'!K240="Yes",1,0)</f>
        <v>0</v>
      </c>
      <c r="K53" s="11">
        <f>IF('T5-1a. Accounting'!L240="Yes",1,0)</f>
        <v>0</v>
      </c>
      <c r="L53" s="11">
        <f>AVERAGE(B53:K53)</f>
        <v>0.6</v>
      </c>
    </row>
    <row r="54" spans="1:12">
      <c r="A54" s="4" t="s">
        <v>182</v>
      </c>
      <c r="B54" s="11">
        <f>IF('T5-1a. Accounting'!C241="Yes",1,0)</f>
        <v>0</v>
      </c>
      <c r="C54" s="11">
        <f>IF('T5-1a. Accounting'!D241="Yes",1,0)</f>
        <v>1</v>
      </c>
      <c r="D54" s="11">
        <f>IF('T5-1a. Accounting'!E241="Yes",1,0)</f>
        <v>1</v>
      </c>
      <c r="E54" s="11">
        <f>IF('T5-1a. Accounting'!F241="Yes",1,0)</f>
        <v>1</v>
      </c>
      <c r="F54" s="11">
        <f>IF('T5-1a. Accounting'!G241="Yes",1,0)</f>
        <v>1</v>
      </c>
      <c r="G54" s="11">
        <f>IF('T5-1a. Accounting'!H241="Yes",1,0)</f>
        <v>1</v>
      </c>
      <c r="H54" s="11">
        <f>IF('T5-1a. Accounting'!I241="Yes",1,0)</f>
        <v>1</v>
      </c>
      <c r="I54" s="11">
        <f>IF('T5-1a. Accounting'!J241="Yes",1,0)</f>
        <v>1</v>
      </c>
      <c r="J54" s="11">
        <f>IF('T5-1a. Accounting'!K241="Yes",1,0)</f>
        <v>0</v>
      </c>
      <c r="K54" s="11">
        <f>IF('T5-1a. Accounting'!L241="Yes",1,0)</f>
        <v>1</v>
      </c>
      <c r="L54" s="11">
        <f>AVERAGE(B54:K54)</f>
        <v>0.8</v>
      </c>
    </row>
    <row r="55" spans="1:12">
      <c r="A55" s="4" t="s">
        <v>183</v>
      </c>
      <c r="B55" s="11">
        <f>IF('T5-1a. Accounting'!C242="Yes",1,0)</f>
        <v>0</v>
      </c>
      <c r="C55" s="11">
        <f>IF('T5-1a. Accounting'!D242="Yes",1,0)</f>
        <v>1</v>
      </c>
      <c r="D55" s="11">
        <f>IF('T5-1a. Accounting'!E242="Yes",1,0)</f>
        <v>1</v>
      </c>
      <c r="E55" s="11">
        <f>IF('T5-1a. Accounting'!F242="Yes",1,0)</f>
        <v>1</v>
      </c>
      <c r="F55" s="11">
        <f>IF('T5-1a. Accounting'!G242="Yes",1,0)</f>
        <v>1</v>
      </c>
      <c r="G55" s="11">
        <f>IF('T5-1a. Accounting'!H242="Yes",1,0)</f>
        <v>0</v>
      </c>
      <c r="H55" s="11">
        <f>IF('T5-1a. Accounting'!I242="Yes",1,0)</f>
        <v>1</v>
      </c>
      <c r="I55" s="11">
        <f>IF('T5-1a. Accounting'!J242="Yes",1,0)</f>
        <v>0</v>
      </c>
      <c r="J55" s="11">
        <f>IF('T5-1a. Accounting'!K242="Yes",1,0)</f>
        <v>0</v>
      </c>
      <c r="K55" s="11">
        <f>IF('T5-1a. Accounting'!L242="Yes",1,0)</f>
        <v>0</v>
      </c>
      <c r="L55" s="11">
        <f>AVERAGE(B55:K55)</f>
        <v>0.5</v>
      </c>
    </row>
    <row r="56" spans="1:12">
      <c r="A56" s="4" t="s">
        <v>184</v>
      </c>
      <c r="B56" s="11">
        <f>IF('T5-1a. Accounting'!C243="Yes",1,0)</f>
        <v>0</v>
      </c>
      <c r="C56" s="11">
        <f>IF('T5-1a. Accounting'!D243="Yes",1,0)</f>
        <v>0</v>
      </c>
      <c r="D56" s="11">
        <f>IF('T5-1a. Accounting'!E243="Yes",1,0)</f>
        <v>0</v>
      </c>
      <c r="E56" s="11">
        <f>IF('T5-1a. Accounting'!F243="Yes",1,0)</f>
        <v>0</v>
      </c>
      <c r="F56" s="11">
        <f>IF('T5-1a. Accounting'!G243="Yes",1,0)</f>
        <v>0</v>
      </c>
      <c r="G56" s="11">
        <f>IF('T5-1a. Accounting'!H243="Yes",1,0)</f>
        <v>0</v>
      </c>
      <c r="H56" s="11">
        <f>IF('T5-1a. Accounting'!I243="Yes",1,0)</f>
        <v>1</v>
      </c>
      <c r="I56" s="11">
        <f>IF('T5-1a. Accounting'!J243="Yes",1,0)</f>
        <v>1</v>
      </c>
      <c r="J56" s="11">
        <f>IF('T5-1a. Accounting'!K243="Yes",1,0)</f>
        <v>0</v>
      </c>
      <c r="K56" s="11">
        <f>IF('T5-1a. Accounting'!L243="Yes",1,0)</f>
        <v>0</v>
      </c>
      <c r="L56" s="11">
        <f>AVERAGE(B56:K56)</f>
        <v>0.2</v>
      </c>
    </row>
    <row r="57" spans="1:12">
      <c r="A57" s="3" t="s">
        <v>185</v>
      </c>
      <c r="B57" s="11"/>
    </row>
    <row r="58" spans="1:12">
      <c r="A58" s="4" t="s">
        <v>186</v>
      </c>
      <c r="B58" s="11">
        <f>IF('T5-1a. Accounting'!C247="",0,1)</f>
        <v>0</v>
      </c>
      <c r="C58" s="11">
        <f>IF('T5-1a. Accounting'!D247="",0,1)</f>
        <v>1</v>
      </c>
      <c r="D58" s="11">
        <f>IF('T5-1a. Accounting'!E247="",0,1)</f>
        <v>1</v>
      </c>
      <c r="E58" s="11">
        <f>IF('T5-1a. Accounting'!F247="",0,1)</f>
        <v>1</v>
      </c>
      <c r="F58" s="11">
        <f>IF('T5-1a. Accounting'!G247="",0,1)</f>
        <v>1</v>
      </c>
      <c r="G58" s="11">
        <f>IF('T5-1a. Accounting'!H247="",0,1)</f>
        <v>0</v>
      </c>
      <c r="H58" s="11">
        <f>IF('T5-1a. Accounting'!I247="",0,1)</f>
        <v>1</v>
      </c>
      <c r="I58" s="11">
        <f>IF('T5-1a. Accounting'!J247="",0,1)</f>
        <v>1</v>
      </c>
      <c r="J58" s="11">
        <f>IF('T5-1a. Accounting'!K247="",0,1)</f>
        <v>1</v>
      </c>
      <c r="K58" s="11">
        <f>IF('T5-1a. Accounting'!L247="",0,1)</f>
        <v>1</v>
      </c>
      <c r="L58" s="11">
        <f>AVERAGE(B58:K58)</f>
        <v>0.8</v>
      </c>
    </row>
    <row r="59" spans="1:12">
      <c r="A59" s="4" t="s">
        <v>187</v>
      </c>
      <c r="B59" s="11">
        <f>IF('T5-1a. Accounting'!C248="",0,1)</f>
        <v>0</v>
      </c>
      <c r="C59" s="11">
        <f>IF('T5-1a. Accounting'!D248="",0,1)</f>
        <v>1</v>
      </c>
      <c r="D59" s="11">
        <f>IF('T5-1a. Accounting'!E248="",0,1)</f>
        <v>0</v>
      </c>
      <c r="E59" s="11">
        <f>IF('T5-1a. Accounting'!F248="",0,1)</f>
        <v>0</v>
      </c>
      <c r="F59" s="11">
        <f>IF('T5-1a. Accounting'!G248="",0,1)</f>
        <v>1</v>
      </c>
      <c r="G59" s="11">
        <f>IF('T5-1a. Accounting'!H248="",0,1)</f>
        <v>0</v>
      </c>
      <c r="H59" s="11">
        <f>IF('T5-1a. Accounting'!I248="",0,1)</f>
        <v>1</v>
      </c>
      <c r="I59" s="11">
        <f>IF('T5-1a. Accounting'!J248="",0,1)</f>
        <v>1</v>
      </c>
      <c r="J59" s="11">
        <f>IF('T5-1a. Accounting'!K248="",0,1)</f>
        <v>1</v>
      </c>
      <c r="K59" s="11">
        <f>IF('T5-1a. Accounting'!L248="",0,1)</f>
        <v>1</v>
      </c>
      <c r="L59" s="11">
        <f>AVERAGE(B59:K59)</f>
        <v>0.6</v>
      </c>
    </row>
    <row r="60" spans="1:12">
      <c r="A60" s="4" t="s">
        <v>188</v>
      </c>
      <c r="B60" s="11">
        <f>IF('T5-1a. Accounting'!C249="",0,1)</f>
        <v>1</v>
      </c>
      <c r="C60" s="11">
        <f>IF('T5-1a. Accounting'!D249="",0,1)</f>
        <v>1</v>
      </c>
      <c r="D60" s="11">
        <f>IF('T5-1a. Accounting'!E249="",0,1)</f>
        <v>0</v>
      </c>
      <c r="E60" s="11">
        <f>IF('T5-1a. Accounting'!F249="",0,1)</f>
        <v>0</v>
      </c>
      <c r="F60" s="11">
        <f>IF('T5-1a. Accounting'!G249="",0,1)</f>
        <v>1</v>
      </c>
      <c r="G60" s="11">
        <f>IF('T5-1a. Accounting'!H249="",0,1)</f>
        <v>1</v>
      </c>
      <c r="H60" s="11">
        <f>IF('T5-1a. Accounting'!I249="",0,1)</f>
        <v>1</v>
      </c>
      <c r="I60" s="11">
        <f>IF('T5-1a. Accounting'!J249="",0,1)</f>
        <v>1</v>
      </c>
      <c r="J60" s="11">
        <f>IF('T5-1a. Accounting'!K249="",0,1)</f>
        <v>1</v>
      </c>
      <c r="K60" s="11">
        <f>IF('T5-1a. Accounting'!L249="",0,1)</f>
        <v>1</v>
      </c>
      <c r="L60" s="11">
        <f>AVERAGE(B60:K60)</f>
        <v>0.8</v>
      </c>
    </row>
    <row r="61" spans="1:12">
      <c r="A61" s="4" t="s">
        <v>189</v>
      </c>
      <c r="B61" s="11">
        <f>IF('T5-1a. Accounting'!C250="",0,1)</f>
        <v>0</v>
      </c>
      <c r="C61" s="11">
        <f>IF('T5-1a. Accounting'!D250="",0,1)</f>
        <v>0</v>
      </c>
      <c r="D61" s="11">
        <f>IF('T5-1a. Accounting'!E250="",0,1)</f>
        <v>0</v>
      </c>
      <c r="E61" s="11">
        <f>IF('T5-1a. Accounting'!F250="",0,1)</f>
        <v>1</v>
      </c>
      <c r="F61" s="11">
        <f>IF('T5-1a. Accounting'!G250="",0,1)</f>
        <v>0</v>
      </c>
      <c r="G61" s="11">
        <f>IF('T5-1a. Accounting'!H250="",0,1)</f>
        <v>0</v>
      </c>
      <c r="H61" s="11">
        <f>IF('T5-1a. Accounting'!I250="",0,1)</f>
        <v>1</v>
      </c>
      <c r="I61" s="11">
        <f>IF('T5-1a. Accounting'!J250="",0,1)</f>
        <v>1</v>
      </c>
      <c r="J61" s="11">
        <f>IF('T5-1a. Accounting'!K250="",0,1)</f>
        <v>0</v>
      </c>
      <c r="K61" s="11">
        <f>IF('T5-1a. Accounting'!L250="",0,1)</f>
        <v>1</v>
      </c>
      <c r="L61" s="11">
        <f>AVERAGE(B61:K61)</f>
        <v>0.4</v>
      </c>
    </row>
    <row r="62" spans="1:12">
      <c r="A62" s="47"/>
      <c r="B62" s="51"/>
      <c r="C62" s="51"/>
      <c r="D62" s="51"/>
      <c r="E62" s="51"/>
      <c r="F62" s="51"/>
      <c r="G62" s="51"/>
      <c r="H62" s="51"/>
      <c r="I62" s="51"/>
      <c r="J62" s="51"/>
      <c r="K62" s="51"/>
      <c r="L62" s="51"/>
    </row>
  </sheetData>
  <phoneticPr fontId="2" type="noConversion"/>
  <pageMargins left="0.75" right="0.75" top="1" bottom="1" header="0.5" footer="0.5"/>
  <pageSetup paperSize="9" scale="41" orientation="portrait"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L271"/>
  <sheetViews>
    <sheetView zoomScale="75" workbookViewId="0">
      <selection activeCell="B8" sqref="B8"/>
    </sheetView>
  </sheetViews>
  <sheetFormatPr defaultRowHeight="12.75"/>
  <cols>
    <col min="1" max="1" width="6.7109375" style="12" customWidth="1"/>
    <col min="2" max="2" width="77.140625" style="13" customWidth="1"/>
    <col min="3" max="3" width="11.140625" style="13" bestFit="1" customWidth="1"/>
    <col min="4" max="16384" width="9.140625" style="11"/>
  </cols>
  <sheetData>
    <row r="1" spans="1:12" ht="15.75">
      <c r="A1" s="10"/>
      <c r="B1" s="73" t="s">
        <v>313</v>
      </c>
      <c r="C1" s="1"/>
    </row>
    <row r="2" spans="1:12">
      <c r="B2" s="1"/>
      <c r="C2" s="1"/>
    </row>
    <row r="3" spans="1:12">
      <c r="A3" s="52"/>
      <c r="B3" s="44"/>
      <c r="C3" s="45" t="s">
        <v>92</v>
      </c>
      <c r="D3" s="46" t="s">
        <v>93</v>
      </c>
      <c r="E3" s="46" t="s">
        <v>99</v>
      </c>
      <c r="F3" s="46" t="s">
        <v>96</v>
      </c>
      <c r="G3" s="46" t="s">
        <v>101</v>
      </c>
      <c r="H3" s="46" t="s">
        <v>102</v>
      </c>
      <c r="I3" s="46" t="s">
        <v>106</v>
      </c>
      <c r="J3" s="46" t="s">
        <v>97</v>
      </c>
      <c r="K3" s="46" t="s">
        <v>98</v>
      </c>
      <c r="L3" s="46" t="s">
        <v>100</v>
      </c>
    </row>
    <row r="4" spans="1:12">
      <c r="A4" s="68"/>
      <c r="B4" s="69"/>
      <c r="C4" s="70"/>
      <c r="D4" s="71"/>
      <c r="E4" s="71"/>
      <c r="F4" s="71"/>
      <c r="G4" s="71"/>
      <c r="H4" s="71"/>
      <c r="I4" s="71"/>
      <c r="J4" s="71"/>
      <c r="K4" s="71"/>
      <c r="L4" s="71"/>
    </row>
    <row r="5" spans="1:12">
      <c r="A5" s="8" t="s">
        <v>272</v>
      </c>
    </row>
    <row r="6" spans="1:12">
      <c r="B6" s="3" t="s">
        <v>109</v>
      </c>
      <c r="C6" s="11">
        <f>SUM('T5-1b. Accounting index'!C8:C38)</f>
        <v>3</v>
      </c>
      <c r="D6" s="11">
        <f>SUM('T5-1b. Accounting index'!D8:D38)</f>
        <v>1</v>
      </c>
      <c r="E6" s="11">
        <f>SUM('T5-1b. Accounting index'!E8:E38)</f>
        <v>1</v>
      </c>
      <c r="F6" s="11">
        <f>SUM('T5-1b. Accounting index'!F8:F38)</f>
        <v>0</v>
      </c>
      <c r="G6" s="11">
        <f>SUM('T5-1b. Accounting index'!G8:G38)</f>
        <v>1</v>
      </c>
      <c r="H6" s="11">
        <f>SUM('T5-1b. Accounting index'!H8:H38)</f>
        <v>4</v>
      </c>
      <c r="I6" s="11">
        <f>SUM('T5-1b. Accounting index'!I8:I38)</f>
        <v>5</v>
      </c>
      <c r="J6" s="11">
        <f>SUM('T5-1b. Accounting index'!J8:J38)</f>
        <v>0</v>
      </c>
      <c r="K6" s="11">
        <f>SUM('T5-1b. Accounting index'!K8:K38)</f>
        <v>1</v>
      </c>
      <c r="L6" s="11">
        <f>SUM('T5-1b. Accounting index'!L8:L38)</f>
        <v>0</v>
      </c>
    </row>
    <row r="7" spans="1:12">
      <c r="B7" s="3" t="s">
        <v>15</v>
      </c>
      <c r="C7" s="11">
        <f>SUM('T5-1b. Accounting index'!C47:C79)</f>
        <v>1</v>
      </c>
      <c r="D7" s="11">
        <f>SUM('T5-1b. Accounting index'!D47:D79)</f>
        <v>2.5</v>
      </c>
      <c r="E7" s="11">
        <f>SUM('T5-1b. Accounting index'!E47:E79)</f>
        <v>1</v>
      </c>
      <c r="F7" s="11">
        <f>SUM('T5-1b. Accounting index'!F47:F79)</f>
        <v>0</v>
      </c>
      <c r="G7" s="11">
        <f>SUM('T5-1b. Accounting index'!G47:G79)</f>
        <v>1</v>
      </c>
      <c r="H7" s="11">
        <f>SUM('T5-1b. Accounting index'!H47:H79)</f>
        <v>4</v>
      </c>
      <c r="I7" s="11">
        <f>SUM('T5-1b. Accounting index'!I47:I79)</f>
        <v>3</v>
      </c>
      <c r="J7" s="11">
        <f>SUM('T5-1b. Accounting index'!J47:J79)</f>
        <v>0</v>
      </c>
      <c r="K7" s="11">
        <f>SUM('T5-1b. Accounting index'!K47:K79)</f>
        <v>4</v>
      </c>
      <c r="L7" s="11">
        <f>SUM('T5-1b. Accounting index'!L47:L79)</f>
        <v>2</v>
      </c>
    </row>
    <row r="8" spans="1:12">
      <c r="B8" s="3" t="s">
        <v>27</v>
      </c>
      <c r="C8" s="11">
        <f>SUM('T5-1b. Accounting index'!C88:C94)</f>
        <v>0</v>
      </c>
      <c r="D8" s="11">
        <f>SUM('T5-1b. Accounting index'!D88:D94)</f>
        <v>0</v>
      </c>
      <c r="E8" s="11">
        <f>SUM('T5-1b. Accounting index'!E88:E94)</f>
        <v>0</v>
      </c>
      <c r="F8" s="11">
        <f>SUM('T5-1b. Accounting index'!F88:F94)</f>
        <v>0</v>
      </c>
      <c r="G8" s="11">
        <f>SUM('T5-1b. Accounting index'!G88:G94)</f>
        <v>0</v>
      </c>
      <c r="H8" s="11">
        <f>SUM('T5-1b. Accounting index'!H88:H94)</f>
        <v>0</v>
      </c>
      <c r="I8" s="11">
        <f>SUM('T5-1b. Accounting index'!I88:I94)</f>
        <v>0</v>
      </c>
      <c r="J8" s="11">
        <f>SUM('T5-1b. Accounting index'!J88:J94)</f>
        <v>0</v>
      </c>
      <c r="K8" s="11">
        <f>SUM('T5-1b. Accounting index'!K88:K94)</f>
        <v>0</v>
      </c>
      <c r="L8" s="11">
        <f>SUM('T5-1b. Accounting index'!L88:L94)</f>
        <v>0</v>
      </c>
    </row>
    <row r="9" spans="1:12">
      <c r="B9" s="3" t="s">
        <v>33</v>
      </c>
      <c r="C9" s="11">
        <f>SUM('T5-1b. Accounting index'!C101:C132)</f>
        <v>4</v>
      </c>
      <c r="D9" s="11">
        <f>SUM('T5-1b. Accounting index'!D101:D132)</f>
        <v>4</v>
      </c>
      <c r="E9" s="11">
        <f>SUM('T5-1b. Accounting index'!E101:E132)</f>
        <v>4</v>
      </c>
      <c r="F9" s="11">
        <f>SUM('T5-1b. Accounting index'!F101:F132)</f>
        <v>3</v>
      </c>
      <c r="G9" s="11">
        <f>SUM('T5-1b. Accounting index'!G101:G132)</f>
        <v>5</v>
      </c>
      <c r="H9" s="11">
        <f>SUM('T5-1b. Accounting index'!H101:H132)</f>
        <v>4</v>
      </c>
      <c r="I9" s="11">
        <f>SUM('T5-1b. Accounting index'!I101:I132)</f>
        <v>5</v>
      </c>
      <c r="J9" s="11">
        <f>SUM('T5-1b. Accounting index'!J101:J132)</f>
        <v>2</v>
      </c>
      <c r="K9" s="11">
        <f>SUM('T5-1b. Accounting index'!K101:K132)</f>
        <v>3</v>
      </c>
      <c r="L9" s="11">
        <f>SUM('T5-1b. Accounting index'!L101:L132)</f>
        <v>4</v>
      </c>
    </row>
    <row r="10" spans="1:12">
      <c r="B10" s="3" t="s">
        <v>276</v>
      </c>
      <c r="C10" s="11">
        <f>SUM('T5-1b. Accounting index'!C143:C159)</f>
        <v>4.25</v>
      </c>
      <c r="D10" s="11">
        <f>SUM('T5-1b. Accounting index'!D143:D159)</f>
        <v>1.02</v>
      </c>
      <c r="E10" s="11">
        <f>SUM('T5-1b. Accounting index'!E143:E159)</f>
        <v>1.5</v>
      </c>
      <c r="F10" s="11">
        <f>SUM('T5-1b. Accounting index'!F143:F159)</f>
        <v>1.34</v>
      </c>
      <c r="G10" s="11">
        <f>SUM('T5-1b. Accounting index'!G143:G159)</f>
        <v>2</v>
      </c>
      <c r="H10" s="11">
        <f>SUM('T5-1b. Accounting index'!H143:H159)</f>
        <v>4</v>
      </c>
      <c r="I10" s="11">
        <f>SUM('T5-1b. Accounting index'!I143:I159)</f>
        <v>4</v>
      </c>
      <c r="J10" s="11">
        <f>SUM('T5-1b. Accounting index'!J143:J159)</f>
        <v>0</v>
      </c>
      <c r="K10" s="11">
        <f>SUM('T5-1b. Accounting index'!K143:K159)</f>
        <v>1.02</v>
      </c>
      <c r="L10" s="11">
        <f>SUM('T5-1b. Accounting index'!L143:L159)</f>
        <v>0</v>
      </c>
    </row>
    <row r="11" spans="1:12">
      <c r="B11" s="3" t="s">
        <v>274</v>
      </c>
      <c r="C11" s="11">
        <f>SUM('T5-1b. Accounting index'!C185:C193)</f>
        <v>0.5</v>
      </c>
      <c r="D11" s="11">
        <f>SUM('T5-1b. Accounting index'!D185:D193)</f>
        <v>1</v>
      </c>
      <c r="E11" s="11">
        <f>SUM('T5-1b. Accounting index'!E185:E193)</f>
        <v>0.75</v>
      </c>
      <c r="F11" s="11">
        <f>SUM('T5-1b. Accounting index'!F185:F193)</f>
        <v>1.5</v>
      </c>
      <c r="G11" s="11">
        <f>SUM('T5-1b. Accounting index'!G185:G193)</f>
        <v>0.5</v>
      </c>
      <c r="H11" s="11">
        <f>SUM('T5-1b. Accounting index'!H185:H193)</f>
        <v>2</v>
      </c>
      <c r="I11" s="11">
        <f>SUM('T5-1b. Accounting index'!I185:I193)</f>
        <v>1</v>
      </c>
      <c r="J11" s="11">
        <f>SUM('T5-1b. Accounting index'!J185:J193)</f>
        <v>0.75</v>
      </c>
      <c r="K11" s="11">
        <f>SUM('T5-1b. Accounting index'!K185:K193)</f>
        <v>1</v>
      </c>
      <c r="L11" s="11">
        <f>SUM('T5-1b. Accounting index'!L185:L193)</f>
        <v>0.75</v>
      </c>
    </row>
    <row r="12" spans="1:12">
      <c r="B12" s="3" t="s">
        <v>275</v>
      </c>
      <c r="C12" s="11">
        <f>SUM('T5-1b. Accounting index'!C205:C236)</f>
        <v>3</v>
      </c>
      <c r="D12" s="11">
        <f>SUM('T5-1b. Accounting index'!D205:D236)</f>
        <v>2</v>
      </c>
      <c r="E12" s="11">
        <f>SUM('T5-1b. Accounting index'!E205:E236)</f>
        <v>3</v>
      </c>
      <c r="F12" s="11">
        <f>SUM('T5-1b. Accounting index'!F205:F236)</f>
        <v>3</v>
      </c>
      <c r="G12" s="11">
        <f>SUM('T5-1b. Accounting index'!G205:G236)</f>
        <v>5</v>
      </c>
      <c r="H12" s="11">
        <f>SUM('T5-1b. Accounting index'!H205:H236)</f>
        <v>5</v>
      </c>
      <c r="I12" s="11">
        <f>SUM('T5-1b. Accounting index'!I205:I236)</f>
        <v>3</v>
      </c>
      <c r="J12" s="11">
        <f>SUM('T5-1b. Accounting index'!J205:J236)</f>
        <v>2</v>
      </c>
      <c r="K12" s="11">
        <f>SUM('T5-1b. Accounting index'!K205:K236)</f>
        <v>2</v>
      </c>
      <c r="L12" s="11">
        <f>SUM('T5-1b. Accounting index'!L205:L236)</f>
        <v>1</v>
      </c>
    </row>
    <row r="13" spans="1:12">
      <c r="B13" s="31" t="s">
        <v>104</v>
      </c>
      <c r="C13" s="33">
        <f>SUM(C6:C12)</f>
        <v>15.75</v>
      </c>
      <c r="D13" s="33">
        <f t="shared" ref="D13:L13" si="0">SUM(D6:D12)</f>
        <v>11.52</v>
      </c>
      <c r="E13" s="33">
        <f t="shared" si="0"/>
        <v>11.25</v>
      </c>
      <c r="F13" s="33">
        <f t="shared" si="0"/>
        <v>8.84</v>
      </c>
      <c r="G13" s="33">
        <f t="shared" si="0"/>
        <v>14.5</v>
      </c>
      <c r="H13" s="33">
        <f t="shared" si="0"/>
        <v>23</v>
      </c>
      <c r="I13" s="33">
        <f t="shared" si="0"/>
        <v>21</v>
      </c>
      <c r="J13" s="33">
        <f t="shared" si="0"/>
        <v>4.75</v>
      </c>
      <c r="K13" s="33">
        <f t="shared" si="0"/>
        <v>12.02</v>
      </c>
      <c r="L13" s="33">
        <f t="shared" si="0"/>
        <v>7.75</v>
      </c>
    </row>
    <row r="14" spans="1:12">
      <c r="B14" s="31"/>
      <c r="C14" s="32"/>
      <c r="D14" s="32"/>
      <c r="E14" s="32"/>
      <c r="F14" s="33"/>
      <c r="G14" s="33"/>
      <c r="H14" s="33"/>
      <c r="I14" s="33"/>
      <c r="J14" s="32"/>
      <c r="K14" s="32"/>
      <c r="L14" s="32"/>
    </row>
    <row r="15" spans="1:12">
      <c r="A15" s="10"/>
      <c r="B15" s="3" t="s">
        <v>105</v>
      </c>
      <c r="C15" s="11">
        <f>SUM('T5-1b. Accounting index'!C240:C250)</f>
        <v>2</v>
      </c>
      <c r="D15" s="11">
        <f>SUM('T5-1b. Accounting index'!D240:D250)</f>
        <v>6</v>
      </c>
      <c r="E15" s="11">
        <f>SUM('T5-1b. Accounting index'!E240:E250)</f>
        <v>4</v>
      </c>
      <c r="F15" s="11">
        <f>SUM('T5-1b. Accounting index'!F240:F250)</f>
        <v>5</v>
      </c>
      <c r="G15" s="11">
        <f>SUM('T5-1b. Accounting index'!G240:G250)</f>
        <v>6</v>
      </c>
      <c r="H15" s="11">
        <f>SUM('T5-1b. Accounting index'!H240:H250)</f>
        <v>2</v>
      </c>
      <c r="I15" s="11">
        <f>SUM('T5-1b. Accounting index'!I240:I250)</f>
        <v>8</v>
      </c>
      <c r="J15" s="11">
        <f>SUM('T5-1b. Accounting index'!J240:J250)</f>
        <v>6</v>
      </c>
      <c r="K15" s="11">
        <f>SUM('T5-1b. Accounting index'!K240:K250)</f>
        <v>3</v>
      </c>
      <c r="L15" s="11">
        <f>SUM('T5-1b. Accounting index'!L240:L250)</f>
        <v>5</v>
      </c>
    </row>
    <row r="16" spans="1:12" s="16" customFormat="1">
      <c r="A16" s="17"/>
      <c r="B16" s="18"/>
      <c r="C16" s="18"/>
      <c r="G16" s="15"/>
    </row>
    <row r="17" spans="1:12">
      <c r="A17" s="8" t="s">
        <v>270</v>
      </c>
      <c r="C17" s="2"/>
    </row>
    <row r="18" spans="1:12">
      <c r="B18" s="3" t="s">
        <v>109</v>
      </c>
      <c r="C18" s="13">
        <f>'T5-1b. Accounting index'!C8+'T5-1b. Accounting index'!C27/2</f>
        <v>0.5</v>
      </c>
      <c r="D18" s="13">
        <f>'T5-1b. Accounting index'!D8+'T5-1b. Accounting index'!D27/2</f>
        <v>0</v>
      </c>
      <c r="E18" s="13">
        <f>'T5-1b. Accounting index'!E8+'T5-1b. Accounting index'!E27/2</f>
        <v>0.5</v>
      </c>
      <c r="F18" s="13">
        <f>'T5-1b. Accounting index'!F8+'T5-1b. Accounting index'!F27/2</f>
        <v>0</v>
      </c>
      <c r="G18" s="13">
        <f>'T5-1b. Accounting index'!G8+'T5-1b. Accounting index'!G27/2</f>
        <v>0.5</v>
      </c>
      <c r="H18" s="13">
        <f>'T5-1b. Accounting index'!H8+'T5-1b. Accounting index'!H27/2</f>
        <v>0</v>
      </c>
      <c r="I18" s="13">
        <f>'T5-1b. Accounting index'!I8+'T5-1b. Accounting index'!I27/2</f>
        <v>0.5</v>
      </c>
      <c r="J18" s="13">
        <f>'T5-1b. Accounting index'!J8+'T5-1b. Accounting index'!J27/2</f>
        <v>0</v>
      </c>
      <c r="K18" s="13">
        <f>'T5-1b. Accounting index'!K8+'T5-1b. Accounting index'!K27/2</f>
        <v>0</v>
      </c>
      <c r="L18" s="13">
        <f>'T5-1b. Accounting index'!L8+'T5-1b. Accounting index'!L27/2</f>
        <v>0</v>
      </c>
    </row>
    <row r="19" spans="1:12">
      <c r="B19" s="3" t="s">
        <v>15</v>
      </c>
      <c r="C19" s="3">
        <f>'T5-1b. Accounting index'!C47</f>
        <v>0</v>
      </c>
      <c r="D19" s="3">
        <f>'T5-1b. Accounting index'!D47</f>
        <v>0</v>
      </c>
      <c r="E19" s="3">
        <f>'T5-1b. Accounting index'!E47</f>
        <v>0</v>
      </c>
      <c r="F19" s="3">
        <f>'T5-1b. Accounting index'!F47</f>
        <v>0</v>
      </c>
      <c r="G19" s="3">
        <f>'T5-1b. Accounting index'!G47</f>
        <v>0</v>
      </c>
      <c r="H19" s="3">
        <f>'T5-1b. Accounting index'!H47</f>
        <v>0</v>
      </c>
      <c r="I19" s="3">
        <f>'T5-1b. Accounting index'!I47</f>
        <v>0</v>
      </c>
      <c r="J19" s="3">
        <f>'T5-1b. Accounting index'!J47</f>
        <v>0</v>
      </c>
      <c r="K19" s="3">
        <f>'T5-1b. Accounting index'!K47</f>
        <v>0</v>
      </c>
      <c r="L19" s="3">
        <f>'T5-1b. Accounting index'!L47</f>
        <v>0</v>
      </c>
    </row>
    <row r="20" spans="1:12">
      <c r="B20" s="3" t="s">
        <v>27</v>
      </c>
      <c r="C20" s="3">
        <f>SUM('T5-1b. Accounting index'!C88:C94)</f>
        <v>0</v>
      </c>
      <c r="D20" s="3">
        <f>SUM('T5-1b. Accounting index'!D88:D94)</f>
        <v>0</v>
      </c>
      <c r="E20" s="3">
        <f>SUM('T5-1b. Accounting index'!E88:E94)</f>
        <v>0</v>
      </c>
      <c r="F20" s="3">
        <f>SUM('T5-1b. Accounting index'!F88:F94)</f>
        <v>0</v>
      </c>
      <c r="G20" s="3">
        <f>SUM('T5-1b. Accounting index'!G88:G94)</f>
        <v>0</v>
      </c>
      <c r="H20" s="3">
        <f>SUM('T5-1b. Accounting index'!H88:H94)</f>
        <v>0</v>
      </c>
      <c r="I20" s="3">
        <f>SUM('T5-1b. Accounting index'!I88:I94)</f>
        <v>0</v>
      </c>
      <c r="J20" s="3">
        <f>SUM('T5-1b. Accounting index'!J88:J94)</f>
        <v>0</v>
      </c>
      <c r="K20" s="3">
        <f>SUM('T5-1b. Accounting index'!K88:K94)</f>
        <v>0</v>
      </c>
      <c r="L20" s="3">
        <f>SUM('T5-1b. Accounting index'!L88:L94)</f>
        <v>0</v>
      </c>
    </row>
    <row r="21" spans="1:12">
      <c r="B21" s="3" t="s">
        <v>276</v>
      </c>
      <c r="C21" s="3">
        <f>'T5-1b. Accounting index'!C143+'T5-1b. Accounting index'!C145+SUM('T5-1b. Accounting index'!C157:C159)/2</f>
        <v>1.75</v>
      </c>
      <c r="D21" s="3">
        <f>'T5-1b. Accounting index'!D143+'T5-1b. Accounting index'!D145+SUM('T5-1b. Accounting index'!D157:D159)/2</f>
        <v>0.51</v>
      </c>
      <c r="E21" s="3">
        <f>'T5-1b. Accounting index'!E143+'T5-1b. Accounting index'!E145+SUM('T5-1b. Accounting index'!E157:E159)/2</f>
        <v>0.75</v>
      </c>
      <c r="F21" s="3">
        <f>'T5-1b. Accounting index'!F143+'T5-1b. Accounting index'!F145+SUM('T5-1b. Accounting index'!F157:F159)/2</f>
        <v>0.67</v>
      </c>
      <c r="G21" s="3">
        <f>'T5-1b. Accounting index'!G143+'T5-1b. Accounting index'!G145+SUM('T5-1b. Accounting index'!G157:G159)/2</f>
        <v>1</v>
      </c>
      <c r="H21" s="3">
        <f>'T5-1b. Accounting index'!H143+'T5-1b. Accounting index'!H145+SUM('T5-1b. Accounting index'!H157:H159)/2</f>
        <v>1</v>
      </c>
      <c r="I21" s="3">
        <f>'T5-1b. Accounting index'!I143+'T5-1b. Accounting index'!I145+SUM('T5-1b. Accounting index'!I157:I159)/2</f>
        <v>1</v>
      </c>
      <c r="J21" s="3">
        <f>'T5-1b. Accounting index'!J143+'T5-1b. Accounting index'!J145+SUM('T5-1b. Accounting index'!J157:J159)/2</f>
        <v>0</v>
      </c>
      <c r="K21" s="3">
        <f>'T5-1b. Accounting index'!K143+'T5-1b. Accounting index'!K145+SUM('T5-1b. Accounting index'!K157:K159)/2</f>
        <v>0</v>
      </c>
      <c r="L21" s="3">
        <f>'T5-1b. Accounting index'!L143+'T5-1b. Accounting index'!L145+SUM('T5-1b. Accounting index'!L157:L159)/2</f>
        <v>0</v>
      </c>
    </row>
    <row r="22" spans="1:12">
      <c r="B22" s="3" t="s">
        <v>275</v>
      </c>
      <c r="C22" s="3">
        <f>SUM('T5-1b. Accounting index'!C205:C219)/2</f>
        <v>1</v>
      </c>
      <c r="D22" s="3">
        <f>SUM('T5-1b. Accounting index'!D205:D219)/2</f>
        <v>0.5</v>
      </c>
      <c r="E22" s="3">
        <f>SUM('T5-1b. Accounting index'!E205:E219)/2</f>
        <v>1.5</v>
      </c>
      <c r="F22" s="3">
        <f>SUM('T5-1b. Accounting index'!F205:F219)/2</f>
        <v>0.5</v>
      </c>
      <c r="G22" s="3">
        <f>SUM('T5-1b. Accounting index'!G205:G219)/2</f>
        <v>1.5</v>
      </c>
      <c r="H22" s="3">
        <f>SUM('T5-1b. Accounting index'!H205:H219)/2</f>
        <v>1.5</v>
      </c>
      <c r="I22" s="3">
        <f>SUM('T5-1b. Accounting index'!I205:I219)/2</f>
        <v>1.5</v>
      </c>
      <c r="J22" s="3">
        <f>SUM('T5-1b. Accounting index'!J205:J219)/2</f>
        <v>1</v>
      </c>
      <c r="K22" s="3">
        <f>SUM('T5-1b. Accounting index'!K205:K219)/2</f>
        <v>1</v>
      </c>
      <c r="L22" s="3">
        <f>SUM('T5-1b. Accounting index'!L205:L219)/2</f>
        <v>0.5</v>
      </c>
    </row>
    <row r="23" spans="1:12">
      <c r="B23" s="31" t="s">
        <v>104</v>
      </c>
      <c r="C23" s="31">
        <f>SUM(C18:C22)</f>
        <v>3.25</v>
      </c>
      <c r="D23" s="31">
        <f t="shared" ref="D23:L23" si="1">SUM(D18:D22)</f>
        <v>1.01</v>
      </c>
      <c r="E23" s="31">
        <f t="shared" si="1"/>
        <v>2.75</v>
      </c>
      <c r="F23" s="31">
        <f t="shared" si="1"/>
        <v>1.17</v>
      </c>
      <c r="G23" s="31">
        <f t="shared" si="1"/>
        <v>3</v>
      </c>
      <c r="H23" s="31">
        <f t="shared" si="1"/>
        <v>2.5</v>
      </c>
      <c r="I23" s="31">
        <f t="shared" si="1"/>
        <v>3</v>
      </c>
      <c r="J23" s="31">
        <f t="shared" si="1"/>
        <v>1</v>
      </c>
      <c r="K23" s="31">
        <f t="shared" si="1"/>
        <v>1</v>
      </c>
      <c r="L23" s="31">
        <f t="shared" si="1"/>
        <v>0.5</v>
      </c>
    </row>
    <row r="24" spans="1:12">
      <c r="B24" s="4"/>
      <c r="C24" s="3"/>
      <c r="D24" s="3"/>
      <c r="E24" s="3"/>
      <c r="F24" s="3"/>
      <c r="G24" s="3"/>
      <c r="H24" s="3"/>
      <c r="I24" s="3"/>
      <c r="J24" s="3"/>
      <c r="K24" s="3"/>
      <c r="L24" s="3"/>
    </row>
    <row r="25" spans="1:12">
      <c r="A25" s="8" t="s">
        <v>271</v>
      </c>
      <c r="C25" s="3"/>
      <c r="D25" s="3"/>
      <c r="E25" s="3"/>
      <c r="F25" s="3"/>
      <c r="G25" s="3"/>
      <c r="H25" s="3"/>
      <c r="I25" s="3"/>
      <c r="J25" s="3"/>
      <c r="K25" s="3"/>
      <c r="L25" s="3"/>
    </row>
    <row r="26" spans="1:12">
      <c r="B26" s="3" t="s">
        <v>109</v>
      </c>
      <c r="C26" s="3">
        <f>'T5-1b. Accounting index'!C10+'T5-1b. Accounting index'!C27/2+SUM('T5-1b. Accounting index'!C32:C38)</f>
        <v>2.5</v>
      </c>
      <c r="D26" s="3">
        <f>'T5-1b. Accounting index'!D10+'T5-1b. Accounting index'!D27/2+SUM('T5-1b. Accounting index'!D32:D38)</f>
        <v>1</v>
      </c>
      <c r="E26" s="3">
        <f>'T5-1b. Accounting index'!E10+'T5-1b. Accounting index'!E27/2+SUM('T5-1b. Accounting index'!E32:E38)</f>
        <v>0.5</v>
      </c>
      <c r="F26" s="3">
        <f>'T5-1b. Accounting index'!F10+'T5-1b. Accounting index'!F27/2+SUM('T5-1b. Accounting index'!F32:F38)</f>
        <v>0</v>
      </c>
      <c r="G26" s="3">
        <f>'T5-1b. Accounting index'!G10+'T5-1b. Accounting index'!G27/2+SUM('T5-1b. Accounting index'!G32:G38)</f>
        <v>0.5</v>
      </c>
      <c r="H26" s="3">
        <f>'T5-1b. Accounting index'!H10+'T5-1b. Accounting index'!H27/2+SUM('T5-1b. Accounting index'!H32:H38)</f>
        <v>4</v>
      </c>
      <c r="I26" s="3">
        <f>'T5-1b. Accounting index'!I10+'T5-1b. Accounting index'!I27/2+SUM('T5-1b. Accounting index'!I32:I38)</f>
        <v>4.5</v>
      </c>
      <c r="J26" s="3">
        <f>'T5-1b. Accounting index'!J10+'T5-1b. Accounting index'!J27/2+SUM('T5-1b. Accounting index'!J32:J38)</f>
        <v>0</v>
      </c>
      <c r="K26" s="3">
        <f>'T5-1b. Accounting index'!K10+'T5-1b. Accounting index'!K27/2+SUM('T5-1b. Accounting index'!K32:K38)</f>
        <v>1</v>
      </c>
      <c r="L26" s="3">
        <f>'T5-1b. Accounting index'!L10+'T5-1b. Accounting index'!L27/2+SUM('T5-1b. Accounting index'!L32:L38)</f>
        <v>0</v>
      </c>
    </row>
    <row r="27" spans="1:12">
      <c r="B27" s="3" t="s">
        <v>15</v>
      </c>
      <c r="C27" s="3">
        <f>'T5-1b. Accounting index'!C49+SUM('T5-1b. Accounting index'!C67:C79)</f>
        <v>1</v>
      </c>
      <c r="D27" s="3">
        <f>'T5-1b. Accounting index'!D49+SUM('T5-1b. Accounting index'!D67:D79)</f>
        <v>2.5</v>
      </c>
      <c r="E27" s="3">
        <f>'T5-1b. Accounting index'!E49+SUM('T5-1b. Accounting index'!E67:E79)</f>
        <v>1</v>
      </c>
      <c r="F27" s="3">
        <f>'T5-1b. Accounting index'!F49+SUM('T5-1b. Accounting index'!F67:F79)</f>
        <v>0</v>
      </c>
      <c r="G27" s="3">
        <f>'T5-1b. Accounting index'!G49+SUM('T5-1b. Accounting index'!G67:G79)</f>
        <v>1</v>
      </c>
      <c r="H27" s="3">
        <f>'T5-1b. Accounting index'!H49+SUM('T5-1b. Accounting index'!H67:H79)</f>
        <v>4</v>
      </c>
      <c r="I27" s="3">
        <f>'T5-1b. Accounting index'!I49+SUM('T5-1b. Accounting index'!I67:I79)</f>
        <v>3</v>
      </c>
      <c r="J27" s="3">
        <f>'T5-1b. Accounting index'!J49+SUM('T5-1b. Accounting index'!J67:J79)</f>
        <v>0</v>
      </c>
      <c r="K27" s="3">
        <f>'T5-1b. Accounting index'!K49+SUM('T5-1b. Accounting index'!K67:K79)</f>
        <v>4</v>
      </c>
      <c r="L27" s="3">
        <f>'T5-1b. Accounting index'!L49+SUM('T5-1b. Accounting index'!L67:L79)</f>
        <v>2</v>
      </c>
    </row>
    <row r="28" spans="1:12">
      <c r="B28" s="3" t="s">
        <v>33</v>
      </c>
      <c r="C28" s="3">
        <f>SUM('T5-1b. Accounting index'!C101:C132)</f>
        <v>4</v>
      </c>
      <c r="D28" s="3">
        <f>SUM('T5-1b. Accounting index'!D101:D132)</f>
        <v>4</v>
      </c>
      <c r="E28" s="3">
        <f>SUM('T5-1b. Accounting index'!E101:E132)</f>
        <v>4</v>
      </c>
      <c r="F28" s="3">
        <f>SUM('T5-1b. Accounting index'!F101:F132)</f>
        <v>3</v>
      </c>
      <c r="G28" s="3">
        <f>SUM('T5-1b. Accounting index'!G101:G132)</f>
        <v>5</v>
      </c>
      <c r="H28" s="3">
        <f>SUM('T5-1b. Accounting index'!H101:H132)</f>
        <v>4</v>
      </c>
      <c r="I28" s="3">
        <f>SUM('T5-1b. Accounting index'!I101:I132)</f>
        <v>5</v>
      </c>
      <c r="J28" s="3">
        <f>SUM('T5-1b. Accounting index'!J101:J132)</f>
        <v>2</v>
      </c>
      <c r="K28" s="3">
        <f>SUM('T5-1b. Accounting index'!K101:K132)</f>
        <v>3</v>
      </c>
      <c r="L28" s="3">
        <f>SUM('T5-1b. Accounting index'!L101:L132)</f>
        <v>4</v>
      </c>
    </row>
    <row r="29" spans="1:12">
      <c r="B29" s="3" t="s">
        <v>276</v>
      </c>
      <c r="C29" s="3">
        <f>'T5-1b. Accounting index'!C150+'T5-1b. Accounting index'!C152+SUM('T5-1b. Accounting index'!C157:C159)/2</f>
        <v>2.5</v>
      </c>
      <c r="D29" s="3">
        <f>'T5-1b. Accounting index'!D150+'T5-1b. Accounting index'!D152+SUM('T5-1b. Accounting index'!D157:D159)/2</f>
        <v>0.51</v>
      </c>
      <c r="E29" s="3">
        <f>'T5-1b. Accounting index'!E150+'T5-1b. Accounting index'!E152+SUM('T5-1b. Accounting index'!E157:E159)/2</f>
        <v>0.75</v>
      </c>
      <c r="F29" s="3">
        <f>'T5-1b. Accounting index'!F150+'T5-1b. Accounting index'!F152+SUM('T5-1b. Accounting index'!F157:F159)/2</f>
        <v>0.67</v>
      </c>
      <c r="G29" s="3">
        <f>'T5-1b. Accounting index'!G150+'T5-1b. Accounting index'!G152+SUM('T5-1b. Accounting index'!G157:G159)/2</f>
        <v>1</v>
      </c>
      <c r="H29" s="3">
        <f>'T5-1b. Accounting index'!H150+'T5-1b. Accounting index'!H152+SUM('T5-1b. Accounting index'!H157:H159)/2</f>
        <v>3</v>
      </c>
      <c r="I29" s="3">
        <f>'T5-1b. Accounting index'!I150+'T5-1b. Accounting index'!I152+SUM('T5-1b. Accounting index'!I157:I159)/2</f>
        <v>3</v>
      </c>
      <c r="J29" s="3">
        <f>'T5-1b. Accounting index'!J150+'T5-1b. Accounting index'!J152+SUM('T5-1b. Accounting index'!J157:J159)/2</f>
        <v>0</v>
      </c>
      <c r="K29" s="3">
        <f>'T5-1b. Accounting index'!K150+'T5-1b. Accounting index'!K152+SUM('T5-1b. Accounting index'!K157:K159)/2</f>
        <v>1.02</v>
      </c>
      <c r="L29" s="3">
        <f>'T5-1b. Accounting index'!L150+'T5-1b. Accounting index'!L152+SUM('T5-1b. Accounting index'!L157:L159)/2</f>
        <v>0</v>
      </c>
    </row>
    <row r="30" spans="1:12">
      <c r="B30" s="3" t="s">
        <v>274</v>
      </c>
      <c r="C30" s="3">
        <f>SUM('T5-1b. Accounting index'!C185:C193)</f>
        <v>0.5</v>
      </c>
      <c r="D30" s="3">
        <f>SUM('T5-1b. Accounting index'!D185:D193)</f>
        <v>1</v>
      </c>
      <c r="E30" s="3">
        <f>SUM('T5-1b. Accounting index'!E185:E193)</f>
        <v>0.75</v>
      </c>
      <c r="F30" s="3">
        <f>SUM('T5-1b. Accounting index'!F185:F193)</f>
        <v>1.5</v>
      </c>
      <c r="G30" s="3">
        <f>SUM('T5-1b. Accounting index'!G185:G193)</f>
        <v>0.5</v>
      </c>
      <c r="H30" s="3">
        <f>SUM('T5-1b. Accounting index'!H185:H193)</f>
        <v>2</v>
      </c>
      <c r="I30" s="3">
        <f>SUM('T5-1b. Accounting index'!I185:I193)</f>
        <v>1</v>
      </c>
      <c r="J30" s="3">
        <f>SUM('T5-1b. Accounting index'!J185:J193)</f>
        <v>0.75</v>
      </c>
      <c r="K30" s="3">
        <f>SUM('T5-1b. Accounting index'!K185:K193)</f>
        <v>1</v>
      </c>
      <c r="L30" s="3">
        <f>SUM('T5-1b. Accounting index'!L185:L193)</f>
        <v>0.75</v>
      </c>
    </row>
    <row r="31" spans="1:12">
      <c r="B31" s="3" t="s">
        <v>275</v>
      </c>
      <c r="C31" s="3">
        <f>SUM('T5-1b. Accounting index'!C205:C219)/2+SUM('T5-1b. Accounting index'!C226:C236)</f>
        <v>2</v>
      </c>
      <c r="D31" s="3">
        <f>SUM('T5-1b. Accounting index'!D205:D219)/2+SUM('T5-1b. Accounting index'!D226:D236)</f>
        <v>1.5</v>
      </c>
      <c r="E31" s="3">
        <f>SUM('T5-1b. Accounting index'!E205:E219)/2+SUM('T5-1b. Accounting index'!E226:E236)</f>
        <v>1.5</v>
      </c>
      <c r="F31" s="3">
        <f>SUM('T5-1b. Accounting index'!F205:F219)/2+SUM('T5-1b. Accounting index'!F226:F236)</f>
        <v>2.5</v>
      </c>
      <c r="G31" s="3">
        <f>SUM('T5-1b. Accounting index'!G205:G219)/2+SUM('T5-1b. Accounting index'!G226:G236)</f>
        <v>3.5</v>
      </c>
      <c r="H31" s="3">
        <f>SUM('T5-1b. Accounting index'!H205:H219)/2+SUM('T5-1b. Accounting index'!H226:H236)</f>
        <v>3.5</v>
      </c>
      <c r="I31" s="3">
        <f>SUM('T5-1b. Accounting index'!I205:I219)/2+SUM('T5-1b. Accounting index'!I226:I236)</f>
        <v>1.5</v>
      </c>
      <c r="J31" s="3">
        <f>SUM('T5-1b. Accounting index'!J205:J219)/2+SUM('T5-1b. Accounting index'!J226:J236)</f>
        <v>1</v>
      </c>
      <c r="K31" s="3">
        <f>SUM('T5-1b. Accounting index'!K205:K219)/2+SUM('T5-1b. Accounting index'!K226:K236)</f>
        <v>1</v>
      </c>
      <c r="L31" s="3">
        <f>SUM('T5-1b. Accounting index'!L205:L219)/2+SUM('T5-1b. Accounting index'!L226:L236)</f>
        <v>0.5</v>
      </c>
    </row>
    <row r="32" spans="1:12">
      <c r="B32" s="31" t="s">
        <v>104</v>
      </c>
      <c r="C32" s="36">
        <f>SUM(C26:C31)</f>
        <v>12.5</v>
      </c>
      <c r="D32" s="36">
        <f t="shared" ref="D32:L32" si="2">SUM(D26:D31)</f>
        <v>10.51</v>
      </c>
      <c r="E32" s="36">
        <f t="shared" si="2"/>
        <v>8.5</v>
      </c>
      <c r="F32" s="36">
        <f t="shared" si="2"/>
        <v>7.67</v>
      </c>
      <c r="G32" s="36">
        <f t="shared" si="2"/>
        <v>11.5</v>
      </c>
      <c r="H32" s="36">
        <f t="shared" si="2"/>
        <v>20.5</v>
      </c>
      <c r="I32" s="36">
        <f t="shared" si="2"/>
        <v>18</v>
      </c>
      <c r="J32" s="36">
        <f t="shared" si="2"/>
        <v>3.75</v>
      </c>
      <c r="K32" s="36">
        <f t="shared" si="2"/>
        <v>11.02</v>
      </c>
      <c r="L32" s="36">
        <f t="shared" si="2"/>
        <v>7.25</v>
      </c>
    </row>
    <row r="33" spans="1:12">
      <c r="A33" s="53"/>
      <c r="B33" s="47"/>
      <c r="C33" s="54"/>
      <c r="D33" s="51"/>
      <c r="E33" s="51"/>
      <c r="F33" s="51"/>
      <c r="G33" s="51"/>
      <c r="H33" s="51"/>
      <c r="I33" s="51"/>
      <c r="J33" s="51"/>
      <c r="K33" s="51"/>
      <c r="L33" s="51"/>
    </row>
    <row r="34" spans="1:12">
      <c r="B34" s="3"/>
      <c r="C34" s="3"/>
    </row>
    <row r="35" spans="1:12">
      <c r="B35" s="4"/>
      <c r="C35" s="3"/>
    </row>
    <row r="36" spans="1:12">
      <c r="B36" s="4" t="s">
        <v>277</v>
      </c>
      <c r="C36" s="35">
        <f>C13-C23-C32</f>
        <v>0</v>
      </c>
      <c r="D36" s="35">
        <f t="shared" ref="D36:L36" si="3">D13-D23-D32</f>
        <v>0</v>
      </c>
      <c r="E36" s="35">
        <f t="shared" si="3"/>
        <v>0</v>
      </c>
      <c r="F36" s="35">
        <f t="shared" si="3"/>
        <v>0</v>
      </c>
      <c r="G36" s="35">
        <f t="shared" si="3"/>
        <v>0</v>
      </c>
      <c r="H36" s="35">
        <f t="shared" si="3"/>
        <v>0</v>
      </c>
      <c r="I36" s="35">
        <f t="shared" si="3"/>
        <v>0</v>
      </c>
      <c r="J36" s="35">
        <f t="shared" si="3"/>
        <v>0</v>
      </c>
      <c r="K36" s="35">
        <f t="shared" si="3"/>
        <v>0</v>
      </c>
      <c r="L36" s="35">
        <f t="shared" si="3"/>
        <v>0</v>
      </c>
    </row>
    <row r="37" spans="1:12">
      <c r="B37" s="4"/>
      <c r="C37" s="3"/>
    </row>
    <row r="38" spans="1:12">
      <c r="B38" s="4"/>
      <c r="C38" s="3"/>
    </row>
    <row r="39" spans="1:12">
      <c r="B39" s="4"/>
      <c r="C39" s="3"/>
    </row>
    <row r="40" spans="1:12">
      <c r="B40" s="3"/>
      <c r="C40" s="3"/>
    </row>
    <row r="41" spans="1:12">
      <c r="B41" s="4"/>
      <c r="C41" s="3"/>
    </row>
    <row r="42" spans="1:12">
      <c r="B42" s="4"/>
      <c r="C42" s="3"/>
    </row>
    <row r="43" spans="1:12">
      <c r="B43" s="4"/>
      <c r="C43" s="3"/>
    </row>
    <row r="44" spans="1:12">
      <c r="B44" s="4"/>
      <c r="C44" s="3"/>
    </row>
    <row r="45" spans="1:12">
      <c r="B45" s="4"/>
      <c r="C45" s="3"/>
    </row>
    <row r="46" spans="1:12">
      <c r="B46" s="4"/>
      <c r="C46" s="3"/>
    </row>
    <row r="48" spans="1:12">
      <c r="B48" s="2"/>
      <c r="C48" s="2"/>
    </row>
    <row r="50" spans="1:12">
      <c r="B50" s="3"/>
      <c r="C50" s="3"/>
    </row>
    <row r="51" spans="1:12">
      <c r="B51" s="4"/>
      <c r="C51" s="3"/>
    </row>
    <row r="52" spans="1:12">
      <c r="B52" s="4"/>
      <c r="C52" s="3"/>
    </row>
    <row r="53" spans="1:12">
      <c r="B53" s="4"/>
      <c r="C53" s="3"/>
    </row>
    <row r="54" spans="1:12">
      <c r="B54" s="4"/>
      <c r="C54" s="3"/>
      <c r="L54" s="6"/>
    </row>
    <row r="55" spans="1:12">
      <c r="B55" s="4"/>
      <c r="C55" s="3"/>
      <c r="L55" s="6"/>
    </row>
    <row r="56" spans="1:12">
      <c r="B56" s="4"/>
      <c r="C56" s="3"/>
      <c r="L56" s="6"/>
    </row>
    <row r="57" spans="1:12">
      <c r="B57" s="3"/>
      <c r="C57" s="3"/>
    </row>
    <row r="58" spans="1:12" s="19" customFormat="1">
      <c r="A58" s="12"/>
      <c r="B58" s="4"/>
      <c r="C58" s="3"/>
      <c r="D58" s="11"/>
      <c r="E58" s="11"/>
      <c r="F58" s="11"/>
      <c r="G58" s="6"/>
    </row>
    <row r="59" spans="1:12" s="19" customFormat="1">
      <c r="A59" s="12"/>
      <c r="B59" s="4"/>
      <c r="C59" s="3"/>
      <c r="D59" s="11"/>
      <c r="E59" s="11"/>
      <c r="F59" s="11"/>
      <c r="G59" s="6"/>
    </row>
    <row r="60" spans="1:12" s="19" customFormat="1">
      <c r="A60" s="12"/>
      <c r="B60" s="4"/>
      <c r="C60" s="3"/>
      <c r="D60" s="11"/>
      <c r="E60" s="11"/>
      <c r="F60" s="11"/>
      <c r="G60" s="6"/>
    </row>
    <row r="61" spans="1:12" s="19" customFormat="1">
      <c r="A61" s="20"/>
      <c r="B61" s="21"/>
      <c r="C61" s="21"/>
    </row>
    <row r="62" spans="1:12">
      <c r="A62" s="20"/>
      <c r="B62" s="2"/>
      <c r="C62" s="2"/>
    </row>
    <row r="64" spans="1:12">
      <c r="B64" s="3"/>
      <c r="C64" s="3"/>
    </row>
    <row r="65" spans="2:12">
      <c r="B65" s="4"/>
      <c r="C65" s="3"/>
      <c r="G65" s="6"/>
      <c r="K65" s="24"/>
      <c r="L65" s="22"/>
    </row>
    <row r="66" spans="2:12">
      <c r="B66" s="4"/>
      <c r="C66" s="3"/>
      <c r="G66" s="6"/>
      <c r="K66" s="24"/>
    </row>
    <row r="67" spans="2:12">
      <c r="B67" s="4"/>
      <c r="C67" s="3"/>
      <c r="G67" s="6"/>
      <c r="K67" s="24"/>
    </row>
    <row r="68" spans="2:12">
      <c r="B68" s="4"/>
      <c r="C68" s="3"/>
      <c r="G68" s="6"/>
      <c r="K68" s="24"/>
    </row>
    <row r="69" spans="2:12">
      <c r="B69" s="4"/>
      <c r="C69" s="3"/>
      <c r="G69" s="6"/>
      <c r="K69" s="24"/>
    </row>
    <row r="70" spans="2:12">
      <c r="B70" s="4"/>
      <c r="C70" s="3"/>
      <c r="G70" s="6"/>
      <c r="K70" s="24"/>
    </row>
    <row r="71" spans="2:12">
      <c r="B71" s="4"/>
      <c r="C71" s="3"/>
      <c r="K71" s="24"/>
    </row>
    <row r="72" spans="2:12">
      <c r="B72" s="4"/>
      <c r="C72" s="3"/>
      <c r="F72" s="30"/>
      <c r="G72" s="6"/>
      <c r="K72" s="24"/>
    </row>
    <row r="73" spans="2:12">
      <c r="B73" s="4"/>
      <c r="C73" s="3"/>
      <c r="K73" s="25"/>
    </row>
    <row r="74" spans="2:12">
      <c r="B74" s="3"/>
      <c r="C74" s="3"/>
    </row>
    <row r="75" spans="2:12">
      <c r="B75" s="4"/>
      <c r="C75" s="3"/>
    </row>
    <row r="76" spans="2:12">
      <c r="B76" s="4"/>
      <c r="C76" s="3"/>
    </row>
    <row r="77" spans="2:12">
      <c r="B77" s="4"/>
      <c r="C77" s="3"/>
    </row>
    <row r="78" spans="2:12">
      <c r="B78" s="4"/>
      <c r="C78" s="3"/>
      <c r="F78" s="6"/>
    </row>
    <row r="79" spans="2:12">
      <c r="B79" s="4"/>
      <c r="C79" s="3"/>
    </row>
    <row r="80" spans="2:12" ht="27" customHeight="1">
      <c r="B80" s="3"/>
      <c r="C80" s="3"/>
    </row>
    <row r="81" spans="2:6">
      <c r="B81" s="4"/>
      <c r="C81" s="3"/>
    </row>
    <row r="82" spans="2:6">
      <c r="B82" s="4"/>
      <c r="C82" s="3"/>
    </row>
    <row r="83" spans="2:6">
      <c r="B83" s="4"/>
      <c r="C83" s="3"/>
    </row>
    <row r="84" spans="2:6">
      <c r="B84" s="4"/>
      <c r="C84" s="3"/>
    </row>
    <row r="85" spans="2:6">
      <c r="B85" s="4"/>
      <c r="C85" s="3"/>
    </row>
    <row r="86" spans="2:6">
      <c r="B86" s="4"/>
      <c r="C86" s="3"/>
    </row>
    <row r="87" spans="2:6">
      <c r="B87" s="4"/>
      <c r="C87" s="3"/>
    </row>
    <row r="88" spans="2:6">
      <c r="B88" s="4"/>
      <c r="C88" s="3"/>
      <c r="F88" s="6"/>
    </row>
    <row r="89" spans="2:6">
      <c r="B89" s="4"/>
      <c r="C89" s="3"/>
    </row>
    <row r="90" spans="2:6">
      <c r="B90" s="3"/>
      <c r="C90" s="3"/>
    </row>
    <row r="91" spans="2:6">
      <c r="B91" s="4"/>
      <c r="C91" s="3"/>
    </row>
    <row r="92" spans="2:6">
      <c r="B92" s="4"/>
      <c r="C92" s="3"/>
    </row>
    <row r="93" spans="2:6">
      <c r="B93" s="4"/>
      <c r="C93" s="3"/>
    </row>
    <row r="94" spans="2:6">
      <c r="B94" s="4"/>
      <c r="C94" s="3"/>
      <c r="F94" s="6"/>
    </row>
    <row r="95" spans="2:6">
      <c r="B95" s="4"/>
      <c r="C95" s="3"/>
    </row>
    <row r="96" spans="2:6">
      <c r="B96" s="3"/>
      <c r="C96" s="3"/>
    </row>
    <row r="97" spans="2:6">
      <c r="B97" s="4"/>
      <c r="C97" s="3"/>
    </row>
    <row r="98" spans="2:6">
      <c r="B98" s="4"/>
      <c r="C98" s="3"/>
    </row>
    <row r="99" spans="2:6">
      <c r="B99" s="4"/>
      <c r="C99" s="3"/>
    </row>
    <row r="100" spans="2:6">
      <c r="B100" s="4"/>
      <c r="C100" s="3"/>
      <c r="F100" s="6"/>
    </row>
    <row r="101" spans="2:6">
      <c r="B101" s="4"/>
      <c r="C101" s="3"/>
    </row>
    <row r="103" spans="2:6">
      <c r="B103" s="2"/>
      <c r="C103" s="2"/>
    </row>
    <row r="105" spans="2:6">
      <c r="B105" s="3"/>
      <c r="C105" s="3"/>
    </row>
    <row r="106" spans="2:6">
      <c r="B106" s="4"/>
      <c r="C106" s="3"/>
    </row>
    <row r="107" spans="2:6">
      <c r="B107" s="4"/>
      <c r="C107" s="3"/>
    </row>
    <row r="108" spans="2:6">
      <c r="B108" s="4"/>
      <c r="C108" s="3"/>
    </row>
    <row r="109" spans="2:6">
      <c r="B109" s="4"/>
      <c r="C109" s="3"/>
    </row>
    <row r="110" spans="2:6">
      <c r="B110" s="4"/>
      <c r="C110" s="3"/>
    </row>
    <row r="111" spans="2:6">
      <c r="B111" s="4"/>
      <c r="C111" s="3"/>
      <c r="F111" s="6"/>
    </row>
    <row r="112" spans="2:6">
      <c r="B112" s="4"/>
      <c r="C112" s="3"/>
    </row>
    <row r="114" spans="2:9">
      <c r="B114" s="2"/>
      <c r="C114" s="2"/>
    </row>
    <row r="116" spans="2:9">
      <c r="B116" s="3"/>
      <c r="C116" s="3"/>
      <c r="G116" s="6"/>
      <c r="H116" s="6"/>
      <c r="I116" s="6"/>
    </row>
    <row r="117" spans="2:9">
      <c r="B117" s="4"/>
      <c r="C117" s="3"/>
    </row>
    <row r="118" spans="2:9">
      <c r="B118" s="4"/>
      <c r="C118" s="3"/>
    </row>
    <row r="119" spans="2:9">
      <c r="B119" s="4"/>
      <c r="C119" s="3"/>
    </row>
    <row r="120" spans="2:9">
      <c r="B120" s="4"/>
      <c r="C120" s="3"/>
    </row>
    <row r="121" spans="2:9">
      <c r="B121" s="4"/>
      <c r="C121" s="3"/>
      <c r="F121" s="6"/>
    </row>
    <row r="122" spans="2:9">
      <c r="B122" s="4"/>
      <c r="C122" s="3"/>
    </row>
    <row r="124" spans="2:9">
      <c r="B124" s="2"/>
      <c r="C124" s="2"/>
    </row>
    <row r="126" spans="2:9">
      <c r="B126" s="3"/>
      <c r="C126" s="3"/>
    </row>
    <row r="127" spans="2:9">
      <c r="B127" s="4"/>
      <c r="C127" s="3"/>
    </row>
    <row r="128" spans="2:9">
      <c r="B128" s="4"/>
      <c r="C128" s="3"/>
    </row>
    <row r="129" spans="1:12">
      <c r="B129" s="4"/>
      <c r="C129" s="3"/>
    </row>
    <row r="130" spans="1:12">
      <c r="B130" s="4"/>
      <c r="C130" s="3"/>
    </row>
    <row r="131" spans="1:12">
      <c r="B131" s="4"/>
      <c r="C131" s="3"/>
    </row>
    <row r="132" spans="1:12">
      <c r="B132" s="4"/>
      <c r="C132" s="3"/>
    </row>
    <row r="133" spans="1:12">
      <c r="B133" s="3"/>
      <c r="C133" s="3"/>
    </row>
    <row r="134" spans="1:12">
      <c r="B134" s="4"/>
      <c r="C134" s="3"/>
    </row>
    <row r="135" spans="1:12" s="19" customFormat="1">
      <c r="A135" s="12"/>
      <c r="B135" s="4"/>
      <c r="C135" s="3"/>
      <c r="D135" s="11"/>
      <c r="E135" s="11"/>
      <c r="F135" s="11"/>
      <c r="G135" s="11"/>
      <c r="H135" s="11"/>
      <c r="I135" s="11"/>
      <c r="J135" s="11"/>
      <c r="K135" s="11"/>
      <c r="L135" s="11"/>
    </row>
    <row r="136" spans="1:12">
      <c r="A136" s="20"/>
      <c r="B136" s="4"/>
      <c r="C136" s="3"/>
    </row>
    <row r="137" spans="1:12" s="19" customFormat="1">
      <c r="A137" s="12"/>
      <c r="B137" s="4"/>
      <c r="C137" s="3"/>
      <c r="D137" s="11"/>
      <c r="E137" s="11"/>
      <c r="F137" s="11"/>
      <c r="G137" s="11"/>
      <c r="H137" s="11"/>
      <c r="I137" s="11"/>
      <c r="J137" s="11"/>
      <c r="K137" s="11"/>
      <c r="L137" s="11"/>
    </row>
    <row r="138" spans="1:12" s="19" customFormat="1">
      <c r="A138" s="12"/>
      <c r="B138" s="4"/>
      <c r="C138" s="3"/>
      <c r="D138" s="11"/>
      <c r="E138" s="11"/>
      <c r="F138" s="11"/>
      <c r="G138" s="6"/>
    </row>
    <row r="139" spans="1:12" s="19" customFormat="1">
      <c r="A139" s="12"/>
      <c r="B139" s="4"/>
      <c r="C139" s="3"/>
      <c r="D139" s="11"/>
      <c r="E139" s="11"/>
      <c r="F139" s="11"/>
      <c r="G139" s="6"/>
    </row>
    <row r="140" spans="1:12">
      <c r="A140" s="20"/>
      <c r="B140" s="3"/>
      <c r="C140" s="3"/>
    </row>
    <row r="141" spans="1:12">
      <c r="B141" s="4"/>
      <c r="C141" s="3"/>
    </row>
    <row r="142" spans="1:12">
      <c r="B142" s="4"/>
      <c r="C142" s="3"/>
    </row>
    <row r="143" spans="1:12">
      <c r="B143" s="4"/>
      <c r="C143" s="3"/>
    </row>
    <row r="144" spans="1:12">
      <c r="B144" s="4"/>
      <c r="C144" s="3"/>
    </row>
    <row r="145" spans="2:3">
      <c r="B145" s="4"/>
      <c r="C145" s="3"/>
    </row>
    <row r="146" spans="2:3">
      <c r="B146" s="4"/>
      <c r="C146" s="3"/>
    </row>
    <row r="147" spans="2:3">
      <c r="B147" s="4"/>
      <c r="C147" s="3"/>
    </row>
    <row r="148" spans="2:3">
      <c r="B148" s="2"/>
      <c r="C148" s="2"/>
    </row>
    <row r="149" spans="2:3">
      <c r="B149" s="4"/>
      <c r="C149" s="3"/>
    </row>
    <row r="150" spans="2:3">
      <c r="B150" s="3"/>
      <c r="C150" s="3"/>
    </row>
    <row r="151" spans="2:3">
      <c r="B151" s="4"/>
      <c r="C151" s="3"/>
    </row>
    <row r="152" spans="2:3">
      <c r="B152" s="4"/>
      <c r="C152" s="3"/>
    </row>
    <row r="153" spans="2:3">
      <c r="B153" s="4"/>
      <c r="C153" s="3"/>
    </row>
    <row r="154" spans="2:3">
      <c r="B154" s="4"/>
      <c r="C154" s="3"/>
    </row>
    <row r="155" spans="2:3">
      <c r="B155" s="4"/>
      <c r="C155" s="3"/>
    </row>
    <row r="156" spans="2:3">
      <c r="B156" s="4"/>
      <c r="C156" s="3"/>
    </row>
    <row r="157" spans="2:3">
      <c r="B157" s="3"/>
      <c r="C157" s="3"/>
    </row>
    <row r="158" spans="2:3">
      <c r="B158" s="4"/>
      <c r="C158" s="3"/>
    </row>
    <row r="159" spans="2:3">
      <c r="B159" s="4"/>
      <c r="C159" s="3"/>
    </row>
    <row r="160" spans="2:3">
      <c r="B160" s="4"/>
      <c r="C160" s="3"/>
    </row>
    <row r="161" spans="2:5">
      <c r="B161" s="4"/>
      <c r="C161" s="3"/>
    </row>
    <row r="162" spans="2:5">
      <c r="B162" s="4"/>
      <c r="C162" s="3"/>
    </row>
    <row r="163" spans="2:5">
      <c r="B163" s="4"/>
      <c r="C163" s="3"/>
    </row>
    <row r="164" spans="2:5">
      <c r="B164" s="4"/>
      <c r="C164" s="3"/>
    </row>
    <row r="165" spans="2:5">
      <c r="B165" s="3"/>
      <c r="C165" s="3"/>
    </row>
    <row r="166" spans="2:5">
      <c r="B166" s="4"/>
      <c r="C166" s="3"/>
    </row>
    <row r="167" spans="2:5">
      <c r="B167" s="4"/>
      <c r="C167" s="3"/>
    </row>
    <row r="168" spans="2:5">
      <c r="B168" s="4"/>
      <c r="C168" s="3"/>
    </row>
    <row r="169" spans="2:5">
      <c r="B169" s="3"/>
      <c r="C169" s="3"/>
    </row>
    <row r="170" spans="2:5">
      <c r="B170" s="4"/>
      <c r="C170" s="3"/>
    </row>
    <row r="171" spans="2:5">
      <c r="B171" s="4"/>
      <c r="C171" s="3"/>
    </row>
    <row r="172" spans="2:5">
      <c r="B172" s="4"/>
      <c r="C172" s="3"/>
    </row>
    <row r="173" spans="2:5">
      <c r="B173" s="4"/>
      <c r="C173" s="3"/>
    </row>
    <row r="174" spans="2:5">
      <c r="B174" s="4"/>
      <c r="C174" s="3"/>
    </row>
    <row r="175" spans="2:5">
      <c r="B175" s="4"/>
      <c r="C175" s="3"/>
    </row>
    <row r="176" spans="2:5">
      <c r="B176" s="4"/>
      <c r="C176" s="3"/>
      <c r="E176" s="6"/>
    </row>
    <row r="177" spans="2:12">
      <c r="B177" s="4"/>
      <c r="C177" s="3"/>
    </row>
    <row r="178" spans="2:12">
      <c r="B178" s="3"/>
      <c r="C178" s="3"/>
    </row>
    <row r="179" spans="2:12">
      <c r="B179" s="4"/>
      <c r="C179" s="3"/>
      <c r="L179" s="6"/>
    </row>
    <row r="180" spans="2:12">
      <c r="B180" s="4"/>
      <c r="C180" s="3"/>
      <c r="L180" s="6"/>
    </row>
    <row r="181" spans="2:12">
      <c r="B181" s="4"/>
      <c r="C181" s="3"/>
      <c r="L181" s="6"/>
    </row>
    <row r="182" spans="2:12">
      <c r="B182" s="3"/>
      <c r="C182" s="3"/>
    </row>
    <row r="183" spans="2:12">
      <c r="B183" s="4"/>
      <c r="C183" s="3"/>
    </row>
    <row r="184" spans="2:12">
      <c r="B184" s="4"/>
      <c r="C184" s="3"/>
    </row>
    <row r="185" spans="2:12">
      <c r="B185" s="4"/>
      <c r="C185" s="3"/>
    </row>
    <row r="186" spans="2:12">
      <c r="B186" s="4"/>
      <c r="C186" s="3"/>
    </row>
    <row r="187" spans="2:12">
      <c r="B187" s="4"/>
      <c r="C187" s="3"/>
    </row>
    <row r="188" spans="2:12">
      <c r="B188" s="4"/>
      <c r="C188" s="3"/>
    </row>
    <row r="189" spans="2:12">
      <c r="B189" s="3"/>
      <c r="C189" s="3"/>
    </row>
    <row r="190" spans="2:12">
      <c r="B190" s="4"/>
      <c r="C190" s="3"/>
    </row>
    <row r="191" spans="2:12">
      <c r="B191" s="4"/>
      <c r="C191" s="3"/>
    </row>
    <row r="192" spans="2:12">
      <c r="B192" s="4"/>
      <c r="C192" s="3"/>
    </row>
    <row r="193" spans="2:3">
      <c r="B193" s="4"/>
      <c r="C193" s="3"/>
    </row>
    <row r="194" spans="2:3">
      <c r="B194" s="4"/>
      <c r="C194" s="3"/>
    </row>
    <row r="195" spans="2:3">
      <c r="B195" s="4"/>
      <c r="C195" s="3"/>
    </row>
    <row r="196" spans="2:3">
      <c r="B196" s="4"/>
      <c r="C196" s="3"/>
    </row>
    <row r="197" spans="2:3">
      <c r="B197" s="4"/>
      <c r="C197" s="3"/>
    </row>
    <row r="198" spans="2:3">
      <c r="B198" s="4"/>
      <c r="C198" s="3"/>
    </row>
    <row r="199" spans="2:3">
      <c r="B199" s="4"/>
      <c r="C199" s="3"/>
    </row>
    <row r="200" spans="2:3">
      <c r="B200" s="2"/>
      <c r="C200" s="2"/>
    </row>
    <row r="201" spans="2:3">
      <c r="B201" s="4"/>
      <c r="C201" s="3"/>
    </row>
    <row r="202" spans="2:3">
      <c r="B202" s="3"/>
      <c r="C202" s="3"/>
    </row>
    <row r="203" spans="2:3">
      <c r="B203" s="4"/>
      <c r="C203" s="3"/>
    </row>
    <row r="204" spans="2:3">
      <c r="B204" s="4"/>
      <c r="C204" s="3"/>
    </row>
    <row r="205" spans="2:3">
      <c r="B205" s="4"/>
      <c r="C205" s="3"/>
    </row>
    <row r="206" spans="2:3">
      <c r="B206" s="3"/>
      <c r="C206" s="3"/>
    </row>
    <row r="207" spans="2:3">
      <c r="B207" s="4"/>
      <c r="C207" s="3"/>
    </row>
    <row r="208" spans="2:3">
      <c r="B208" s="4"/>
      <c r="C208" s="3"/>
    </row>
    <row r="209" spans="2:10">
      <c r="B209" s="4"/>
      <c r="C209" s="3"/>
    </row>
    <row r="210" spans="2:10">
      <c r="B210" s="4"/>
      <c r="C210" s="3"/>
    </row>
    <row r="211" spans="2:10">
      <c r="B211" s="3"/>
      <c r="C211" s="3"/>
    </row>
    <row r="212" spans="2:10">
      <c r="B212" s="4"/>
      <c r="C212" s="3"/>
    </row>
    <row r="213" spans="2:10">
      <c r="B213" s="4"/>
      <c r="C213" s="3"/>
    </row>
    <row r="214" spans="2:10">
      <c r="B214" s="4"/>
      <c r="C214" s="3"/>
      <c r="J214" s="6"/>
    </row>
    <row r="215" spans="2:10">
      <c r="B215" s="4"/>
      <c r="C215" s="3"/>
    </row>
    <row r="216" spans="2:10">
      <c r="B216" s="3"/>
      <c r="C216" s="3"/>
    </row>
    <row r="217" spans="2:10">
      <c r="B217" s="4"/>
      <c r="C217" s="3"/>
    </row>
    <row r="218" spans="2:10">
      <c r="B218" s="4"/>
      <c r="C218" s="3"/>
    </row>
    <row r="219" spans="2:10">
      <c r="B219" s="4"/>
      <c r="C219" s="3"/>
    </row>
    <row r="220" spans="2:10">
      <c r="B220" s="4"/>
      <c r="C220" s="3"/>
    </row>
    <row r="221" spans="2:10">
      <c r="B221" s="4"/>
      <c r="C221" s="3"/>
    </row>
    <row r="222" spans="2:10">
      <c r="B222" s="4"/>
      <c r="C222" s="3"/>
    </row>
    <row r="223" spans="2:10">
      <c r="B223" s="3"/>
      <c r="C223" s="3"/>
    </row>
    <row r="224" spans="2:10">
      <c r="B224" s="4"/>
      <c r="C224" s="3"/>
    </row>
    <row r="225" spans="2:3">
      <c r="B225" s="4"/>
      <c r="C225" s="3"/>
    </row>
    <row r="226" spans="2:3">
      <c r="B226" s="4"/>
      <c r="C226" s="3"/>
    </row>
    <row r="227" spans="2:3">
      <c r="B227" s="4"/>
      <c r="C227" s="3"/>
    </row>
    <row r="228" spans="2:3">
      <c r="B228" s="4"/>
      <c r="C228" s="3"/>
    </row>
    <row r="229" spans="2:3">
      <c r="B229" s="3"/>
      <c r="C229" s="3"/>
    </row>
    <row r="230" spans="2:3">
      <c r="B230" s="4"/>
      <c r="C230" s="3"/>
    </row>
    <row r="231" spans="2:3">
      <c r="B231" s="4"/>
      <c r="C231" s="3"/>
    </row>
    <row r="232" spans="2:3">
      <c r="B232" s="4"/>
      <c r="C232" s="3"/>
    </row>
    <row r="233" spans="2:3" ht="24.75" customHeight="1">
      <c r="B233" s="3"/>
      <c r="C233" s="3"/>
    </row>
    <row r="234" spans="2:3" ht="12.75" customHeight="1">
      <c r="B234" s="3"/>
      <c r="C234" s="3"/>
    </row>
    <row r="235" spans="2:3" ht="12.75" customHeight="1">
      <c r="B235" s="3"/>
      <c r="C235" s="3"/>
    </row>
    <row r="236" spans="2:3">
      <c r="B236" s="3"/>
      <c r="C236" s="3"/>
    </row>
    <row r="237" spans="2:3">
      <c r="B237" s="4"/>
      <c r="C237" s="3"/>
    </row>
    <row r="238" spans="2:3">
      <c r="B238" s="4"/>
      <c r="C238" s="3"/>
    </row>
    <row r="239" spans="2:3">
      <c r="B239" s="4"/>
      <c r="C239" s="3"/>
    </row>
    <row r="240" spans="2:3">
      <c r="B240" s="4"/>
      <c r="C240" s="3"/>
    </row>
    <row r="241" spans="2:6">
      <c r="B241" s="4"/>
      <c r="C241" s="3"/>
    </row>
    <row r="242" spans="2:6">
      <c r="B242" s="4"/>
      <c r="C242" s="3"/>
    </row>
    <row r="243" spans="2:6">
      <c r="B243" s="3"/>
      <c r="C243" s="3"/>
    </row>
    <row r="244" spans="2:6">
      <c r="B244" s="4"/>
      <c r="C244" s="3"/>
    </row>
    <row r="245" spans="2:6">
      <c r="B245" s="4"/>
      <c r="C245" s="3"/>
    </row>
    <row r="246" spans="2:6">
      <c r="B246" s="4"/>
      <c r="C246" s="3"/>
    </row>
    <row r="247" spans="2:6">
      <c r="B247" s="4"/>
      <c r="C247" s="3"/>
    </row>
    <row r="248" spans="2:6">
      <c r="B248" s="4"/>
      <c r="C248" s="3"/>
    </row>
    <row r="249" spans="2:6">
      <c r="B249" s="4"/>
      <c r="C249" s="3"/>
    </row>
    <row r="250" spans="2:6">
      <c r="B250" s="3"/>
      <c r="C250" s="3"/>
      <c r="F250" s="27"/>
    </row>
    <row r="251" spans="2:6">
      <c r="B251" s="4"/>
      <c r="C251" s="3"/>
    </row>
    <row r="252" spans="2:6">
      <c r="B252" s="4"/>
      <c r="C252" s="3"/>
    </row>
    <row r="253" spans="2:6">
      <c r="B253" s="4"/>
      <c r="C253" s="3"/>
    </row>
    <row r="254" spans="2:6">
      <c r="B254" s="4"/>
      <c r="C254" s="3"/>
      <c r="F254" s="29"/>
    </row>
    <row r="255" spans="2:6">
      <c r="B255" s="4"/>
      <c r="C255" s="3"/>
    </row>
    <row r="256" spans="2:6">
      <c r="B256" s="3"/>
      <c r="C256" s="3"/>
    </row>
    <row r="257" spans="2:3">
      <c r="B257" s="4"/>
      <c r="C257" s="3"/>
    </row>
    <row r="258" spans="2:3">
      <c r="B258" s="4"/>
      <c r="C258" s="3"/>
    </row>
    <row r="259" spans="2:3">
      <c r="B259" s="4"/>
      <c r="C259" s="3"/>
    </row>
    <row r="260" spans="2:3">
      <c r="B260" s="4"/>
      <c r="C260" s="3"/>
    </row>
    <row r="261" spans="2:3">
      <c r="B261" s="4"/>
      <c r="C261" s="3"/>
    </row>
    <row r="262" spans="2:3">
      <c r="B262" s="4"/>
      <c r="C262" s="3"/>
    </row>
    <row r="263" spans="2:3">
      <c r="B263" s="4"/>
      <c r="C263" s="3"/>
    </row>
    <row r="264" spans="2:3">
      <c r="B264" s="3"/>
      <c r="C264" s="3"/>
    </row>
    <row r="265" spans="2:3">
      <c r="B265" s="4"/>
      <c r="C265" s="3"/>
    </row>
    <row r="266" spans="2:3">
      <c r="B266" s="4"/>
      <c r="C266" s="3"/>
    </row>
    <row r="267" spans="2:3">
      <c r="B267" s="4"/>
      <c r="C267" s="3"/>
    </row>
    <row r="268" spans="2:3">
      <c r="B268" s="3"/>
      <c r="C268" s="3"/>
    </row>
    <row r="269" spans="2:3">
      <c r="B269" s="4"/>
      <c r="C269" s="3"/>
    </row>
    <row r="270" spans="2:3">
      <c r="B270" s="4"/>
      <c r="C270" s="3"/>
    </row>
    <row r="271" spans="2:3">
      <c r="B271" s="4"/>
      <c r="C271" s="3"/>
    </row>
  </sheetData>
  <phoneticPr fontId="2" type="noConversion"/>
  <pageMargins left="0.75" right="0.75" top="1" bottom="1" header="0.5" footer="0.5"/>
  <pageSetup paperSize="9" scale="49" orientation="portrait"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N271"/>
  <sheetViews>
    <sheetView tabSelected="1" zoomScale="75" zoomScaleNormal="75" workbookViewId="0">
      <selection activeCell="A2" sqref="A2"/>
    </sheetView>
  </sheetViews>
  <sheetFormatPr defaultRowHeight="12.75"/>
  <cols>
    <col min="1" max="1" width="60.42578125" style="13" customWidth="1"/>
    <col min="2" max="2" width="9.140625" style="13"/>
    <col min="3" max="6" width="9.28515625" style="11" bestFit="1" customWidth="1"/>
    <col min="7" max="7" width="10.28515625" style="11" bestFit="1" customWidth="1"/>
    <col min="8" max="11" width="9.28515625" style="11" bestFit="1" customWidth="1"/>
    <col min="12" max="12" width="1.140625" style="11" customWidth="1"/>
    <col min="13" max="16384" width="9.140625" style="11"/>
  </cols>
  <sheetData>
    <row r="1" spans="1:13" ht="15.75">
      <c r="A1" s="55" t="s">
        <v>312</v>
      </c>
      <c r="B1" s="1"/>
    </row>
    <row r="2" spans="1:13" ht="15.75">
      <c r="A2" s="55"/>
      <c r="B2" s="1"/>
    </row>
    <row r="3" spans="1:13">
      <c r="A3" s="44"/>
      <c r="B3" s="45" t="s">
        <v>92</v>
      </c>
      <c r="C3" s="46" t="s">
        <v>93</v>
      </c>
      <c r="D3" s="46" t="s">
        <v>99</v>
      </c>
      <c r="E3" s="46" t="s">
        <v>96</v>
      </c>
      <c r="F3" s="46" t="s">
        <v>101</v>
      </c>
      <c r="G3" s="46" t="s">
        <v>102</v>
      </c>
      <c r="H3" s="46" t="s">
        <v>106</v>
      </c>
      <c r="I3" s="46" t="s">
        <v>97</v>
      </c>
      <c r="J3" s="46" t="s">
        <v>98</v>
      </c>
      <c r="K3" s="46" t="s">
        <v>100</v>
      </c>
      <c r="L3" s="46"/>
      <c r="M3" s="46" t="s">
        <v>108</v>
      </c>
    </row>
    <row r="5" spans="1:13">
      <c r="A5" s="8" t="s">
        <v>272</v>
      </c>
      <c r="B5" s="37"/>
      <c r="C5" s="37"/>
      <c r="D5" s="37"/>
      <c r="E5" s="37"/>
      <c r="F5" s="37"/>
      <c r="G5" s="37"/>
      <c r="H5" s="37"/>
      <c r="I5" s="37"/>
      <c r="J5" s="37"/>
      <c r="K5" s="37"/>
    </row>
    <row r="6" spans="1:13">
      <c r="A6" s="3" t="s">
        <v>54</v>
      </c>
      <c r="B6" s="37">
        <f>100*'T5-2. Country summary index'!C6/6</f>
        <v>50</v>
      </c>
      <c r="C6" s="37">
        <f>100*'T5-2. Country summary index'!D6/6</f>
        <v>16.666666666666668</v>
      </c>
      <c r="D6" s="37">
        <f>100*'T5-2. Country summary index'!E6/6</f>
        <v>16.666666666666668</v>
      </c>
      <c r="E6" s="37">
        <f>100*'T5-2. Country summary index'!F6/6</f>
        <v>0</v>
      </c>
      <c r="F6" s="37">
        <f>100*'T5-2. Country summary index'!G6/6</f>
        <v>16.666666666666668</v>
      </c>
      <c r="G6" s="37">
        <f>100*'T5-2. Country summary index'!H6/6</f>
        <v>66.666666666666671</v>
      </c>
      <c r="H6" s="37">
        <f>100*'T5-2. Country summary index'!I6/6</f>
        <v>83.333333333333329</v>
      </c>
      <c r="I6" s="37">
        <f>100*'T5-2. Country summary index'!J6/6</f>
        <v>0</v>
      </c>
      <c r="J6" s="37">
        <f>100*'T5-2. Country summary index'!K6/6</f>
        <v>16.666666666666668</v>
      </c>
      <c r="K6" s="37">
        <f>100*'T5-2. Country summary index'!L6/6</f>
        <v>0</v>
      </c>
      <c r="L6" s="37">
        <f>100*'T5-2. Country summary index'!M6/6</f>
        <v>0</v>
      </c>
      <c r="M6" s="43">
        <f t="shared" ref="M6:M13" si="0">AVERAGE(B6:K6)</f>
        <v>26.666666666666668</v>
      </c>
    </row>
    <row r="7" spans="1:13">
      <c r="A7" s="3" t="s">
        <v>55</v>
      </c>
      <c r="B7" s="37">
        <f>100*'T5-2. Country summary index'!C7/5</f>
        <v>20</v>
      </c>
      <c r="C7" s="37">
        <f>100*'T5-2. Country summary index'!D7/5</f>
        <v>50</v>
      </c>
      <c r="D7" s="37">
        <f>100*'T5-2. Country summary index'!E7/5</f>
        <v>20</v>
      </c>
      <c r="E7" s="37">
        <f>100*'T5-2. Country summary index'!F7/5</f>
        <v>0</v>
      </c>
      <c r="F7" s="37">
        <f>100*'T5-2. Country summary index'!G7/5</f>
        <v>20</v>
      </c>
      <c r="G7" s="37">
        <f>100*'T5-2. Country summary index'!H7/5</f>
        <v>80</v>
      </c>
      <c r="H7" s="37">
        <f>100*'T5-2. Country summary index'!I7/5</f>
        <v>60</v>
      </c>
      <c r="I7" s="37">
        <f>100*'T5-2. Country summary index'!J7/5</f>
        <v>0</v>
      </c>
      <c r="J7" s="37">
        <f>100*'T5-2. Country summary index'!K7/5</f>
        <v>80</v>
      </c>
      <c r="K7" s="37">
        <f>100*'T5-2. Country summary index'!L7/5</f>
        <v>40</v>
      </c>
      <c r="L7" s="37">
        <f>100*'T5-2. Country summary index'!M7/5</f>
        <v>0</v>
      </c>
      <c r="M7" s="43">
        <f t="shared" si="0"/>
        <v>37</v>
      </c>
    </row>
    <row r="8" spans="1:13">
      <c r="A8" s="3" t="s">
        <v>56</v>
      </c>
      <c r="B8" s="37">
        <f>100*'T5-2. Country summary index'!C8/2</f>
        <v>0</v>
      </c>
      <c r="C8" s="37">
        <f>100*'T5-2. Country summary index'!D8/2</f>
        <v>0</v>
      </c>
      <c r="D8" s="37">
        <f>100*'T5-2. Country summary index'!E8/2</f>
        <v>0</v>
      </c>
      <c r="E8" s="37">
        <f>100*'T5-2. Country summary index'!F8/2</f>
        <v>0</v>
      </c>
      <c r="F8" s="37">
        <f>100*'T5-2. Country summary index'!G8/2</f>
        <v>0</v>
      </c>
      <c r="G8" s="37">
        <f>100*'T5-2. Country summary index'!H8/2</f>
        <v>0</v>
      </c>
      <c r="H8" s="37">
        <f>100*'T5-2. Country summary index'!I8/2</f>
        <v>0</v>
      </c>
      <c r="I8" s="37">
        <f>100*'T5-2. Country summary index'!J8/2</f>
        <v>0</v>
      </c>
      <c r="J8" s="37">
        <f>100*'T5-2. Country summary index'!K8/2</f>
        <v>0</v>
      </c>
      <c r="K8" s="37">
        <f>100*'T5-2. Country summary index'!L8/2</f>
        <v>0</v>
      </c>
      <c r="L8" s="37">
        <f>100*'T5-2. Country summary index'!M8/2</f>
        <v>0</v>
      </c>
      <c r="M8" s="43">
        <f t="shared" si="0"/>
        <v>0</v>
      </c>
    </row>
    <row r="9" spans="1:13">
      <c r="A9" s="3" t="s">
        <v>57</v>
      </c>
      <c r="B9" s="37">
        <f>100*'T5-2. Country summary index'!C9/5</f>
        <v>80</v>
      </c>
      <c r="C9" s="37">
        <f>100*'T5-2. Country summary index'!D9/5</f>
        <v>80</v>
      </c>
      <c r="D9" s="37">
        <f>100*'T5-2. Country summary index'!E9/5</f>
        <v>80</v>
      </c>
      <c r="E9" s="37">
        <f>100*'T5-2. Country summary index'!F9/5</f>
        <v>60</v>
      </c>
      <c r="F9" s="37">
        <f>100*'T5-2. Country summary index'!G9/5</f>
        <v>100</v>
      </c>
      <c r="G9" s="37">
        <f>100*'T5-2. Country summary index'!H9/5</f>
        <v>80</v>
      </c>
      <c r="H9" s="37">
        <f>100*'T5-2. Country summary index'!I9/5</f>
        <v>100</v>
      </c>
      <c r="I9" s="37">
        <f>100*'T5-2. Country summary index'!J9/5</f>
        <v>40</v>
      </c>
      <c r="J9" s="37">
        <f>100*'T5-2. Country summary index'!K9/5</f>
        <v>60</v>
      </c>
      <c r="K9" s="37">
        <f>100*'T5-2. Country summary index'!L9/5</f>
        <v>80</v>
      </c>
      <c r="L9" s="37">
        <f>100*'T5-2. Country summary index'!M9/5</f>
        <v>0</v>
      </c>
      <c r="M9" s="43">
        <f t="shared" si="0"/>
        <v>76</v>
      </c>
    </row>
    <row r="10" spans="1:13">
      <c r="A10" s="3" t="s">
        <v>58</v>
      </c>
      <c r="B10" s="37">
        <f>100*'T5-2. Country summary index'!C10/6</f>
        <v>70.833333333333329</v>
      </c>
      <c r="C10" s="37">
        <f>100*'T5-2. Country summary index'!D10/6</f>
        <v>17</v>
      </c>
      <c r="D10" s="37">
        <f>100*'T5-2. Country summary index'!E10/6</f>
        <v>25</v>
      </c>
      <c r="E10" s="37">
        <f>100*'T5-2. Country summary index'!F10/6</f>
        <v>22.333333333333332</v>
      </c>
      <c r="F10" s="37">
        <f>100*'T5-2. Country summary index'!G10/6</f>
        <v>33.333333333333336</v>
      </c>
      <c r="G10" s="37">
        <f>100*'T5-2. Country summary index'!H10/6</f>
        <v>66.666666666666671</v>
      </c>
      <c r="H10" s="37">
        <f>100*'T5-2. Country summary index'!I10/6</f>
        <v>66.666666666666671</v>
      </c>
      <c r="I10" s="37">
        <f>100*'T5-2. Country summary index'!J10/6</f>
        <v>0</v>
      </c>
      <c r="J10" s="37">
        <f>100*'T5-2. Country summary index'!K10/6</f>
        <v>17</v>
      </c>
      <c r="K10" s="37">
        <f>100*'T5-2. Country summary index'!L10/6</f>
        <v>0</v>
      </c>
      <c r="L10" s="37">
        <f>100*'T5-2. Country summary index'!M10/6</f>
        <v>0</v>
      </c>
      <c r="M10" s="43">
        <f t="shared" si="0"/>
        <v>31.883333333333336</v>
      </c>
    </row>
    <row r="11" spans="1:13">
      <c r="A11" s="3" t="s">
        <v>59</v>
      </c>
      <c r="B11" s="37">
        <f>100*'T5-2. Country summary index'!C11/2</f>
        <v>25</v>
      </c>
      <c r="C11" s="37">
        <f>100*'T5-2. Country summary index'!D11/2</f>
        <v>50</v>
      </c>
      <c r="D11" s="37">
        <f>100*'T5-2. Country summary index'!E11/2</f>
        <v>37.5</v>
      </c>
      <c r="E11" s="37">
        <f>100*'T5-2. Country summary index'!F11/2</f>
        <v>75</v>
      </c>
      <c r="F11" s="37">
        <f>100*'T5-2. Country summary index'!G11/2</f>
        <v>25</v>
      </c>
      <c r="G11" s="37">
        <f>100*'T5-2. Country summary index'!H11/2</f>
        <v>100</v>
      </c>
      <c r="H11" s="37">
        <f>100*'T5-2. Country summary index'!I11/2</f>
        <v>50</v>
      </c>
      <c r="I11" s="37">
        <f>100*'T5-2. Country summary index'!J11/2</f>
        <v>37.5</v>
      </c>
      <c r="J11" s="37">
        <f>100*'T5-2. Country summary index'!K11/2</f>
        <v>50</v>
      </c>
      <c r="K11" s="37">
        <f>100*'T5-2. Country summary index'!L11/2</f>
        <v>37.5</v>
      </c>
      <c r="L11" s="37">
        <f>100*'T5-2. Country summary index'!M11/2</f>
        <v>0</v>
      </c>
      <c r="M11" s="43">
        <f t="shared" si="0"/>
        <v>48.75</v>
      </c>
    </row>
    <row r="12" spans="1:13">
      <c r="A12" s="3" t="s">
        <v>60</v>
      </c>
      <c r="B12" s="37">
        <f>100*'T5-2. Country summary index'!C12/7</f>
        <v>42.857142857142854</v>
      </c>
      <c r="C12" s="37">
        <f>100*'T5-2. Country summary index'!D12/7</f>
        <v>28.571428571428573</v>
      </c>
      <c r="D12" s="37">
        <f>100*'T5-2. Country summary index'!E12/7</f>
        <v>42.857142857142854</v>
      </c>
      <c r="E12" s="37">
        <f>100*'T5-2. Country summary index'!F12/7</f>
        <v>42.857142857142854</v>
      </c>
      <c r="F12" s="37">
        <f>100*'T5-2. Country summary index'!G12/7</f>
        <v>71.428571428571431</v>
      </c>
      <c r="G12" s="37">
        <f>100*'T5-2. Country summary index'!H12/7</f>
        <v>71.428571428571431</v>
      </c>
      <c r="H12" s="37">
        <f>100*'T5-2. Country summary index'!I12/7</f>
        <v>42.857142857142854</v>
      </c>
      <c r="I12" s="37">
        <f>100*'T5-2. Country summary index'!J12/7</f>
        <v>28.571428571428573</v>
      </c>
      <c r="J12" s="37">
        <f>100*'T5-2. Country summary index'!K12/7</f>
        <v>28.571428571428573</v>
      </c>
      <c r="K12" s="37">
        <f>100*'T5-2. Country summary index'!L12/7</f>
        <v>14.285714285714286</v>
      </c>
      <c r="L12" s="37">
        <f>100*'T5-2. Country summary index'!M12/7</f>
        <v>0</v>
      </c>
      <c r="M12" s="43">
        <f t="shared" si="0"/>
        <v>41.428571428571423</v>
      </c>
    </row>
    <row r="13" spans="1:13">
      <c r="A13" s="31" t="s">
        <v>104</v>
      </c>
      <c r="B13" s="38">
        <f>100*'T5-2. Country summary index'!C13/33</f>
        <v>47.727272727272727</v>
      </c>
      <c r="C13" s="38">
        <f>100*'T5-2. Country summary index'!D13/33</f>
        <v>34.909090909090907</v>
      </c>
      <c r="D13" s="38">
        <f>100*'T5-2. Country summary index'!E13/33</f>
        <v>34.090909090909093</v>
      </c>
      <c r="E13" s="38">
        <f>100*'T5-2. Country summary index'!F13/33</f>
        <v>26.787878787878789</v>
      </c>
      <c r="F13" s="38">
        <f>100*'T5-2. Country summary index'!G13/33</f>
        <v>43.939393939393938</v>
      </c>
      <c r="G13" s="38">
        <f>100*'T5-2. Country summary index'!H13/33</f>
        <v>69.696969696969703</v>
      </c>
      <c r="H13" s="38">
        <f>100*'T5-2. Country summary index'!I13/33</f>
        <v>63.636363636363633</v>
      </c>
      <c r="I13" s="38">
        <f>100*'T5-2. Country summary index'!J13/33</f>
        <v>14.393939393939394</v>
      </c>
      <c r="J13" s="38">
        <f>100*'T5-2. Country summary index'!K13/33</f>
        <v>36.424242424242422</v>
      </c>
      <c r="K13" s="38">
        <f>100*'T5-2. Country summary index'!L13/33</f>
        <v>23.484848484848484</v>
      </c>
      <c r="L13" s="38">
        <f>100*'T5-2. Country summary index'!M13/33</f>
        <v>0</v>
      </c>
      <c r="M13" s="43">
        <f t="shared" si="0"/>
        <v>39.509090909090908</v>
      </c>
    </row>
    <row r="14" spans="1:13">
      <c r="A14" s="31"/>
      <c r="B14" s="38"/>
      <c r="C14" s="38"/>
      <c r="D14" s="38"/>
      <c r="E14" s="38"/>
      <c r="F14" s="38"/>
      <c r="G14" s="38"/>
      <c r="H14" s="38"/>
      <c r="I14" s="38"/>
      <c r="J14" s="38"/>
      <c r="K14" s="38"/>
      <c r="L14" s="38"/>
    </row>
    <row r="15" spans="1:13">
      <c r="A15" s="3" t="s">
        <v>105</v>
      </c>
      <c r="B15" s="37">
        <f>100*'T5-2. Country summary index'!C15/8</f>
        <v>25</v>
      </c>
      <c r="C15" s="37">
        <f>100*'T5-2. Country summary index'!D15/8</f>
        <v>75</v>
      </c>
      <c r="D15" s="37">
        <f>100*'T5-2. Country summary index'!E15/8</f>
        <v>50</v>
      </c>
      <c r="E15" s="37">
        <f>100*'T5-2. Country summary index'!F15/8</f>
        <v>62.5</v>
      </c>
      <c r="F15" s="37">
        <f>100*'T5-2. Country summary index'!G15/8</f>
        <v>75</v>
      </c>
      <c r="G15" s="37">
        <f>100*'T5-2. Country summary index'!H15/8</f>
        <v>25</v>
      </c>
      <c r="H15" s="37">
        <f>100*'T5-2. Country summary index'!I15/8</f>
        <v>100</v>
      </c>
      <c r="I15" s="37">
        <f>100*'T5-2. Country summary index'!J15/8</f>
        <v>75</v>
      </c>
      <c r="J15" s="37">
        <f>100*'T5-2. Country summary index'!K15/8</f>
        <v>37.5</v>
      </c>
      <c r="K15" s="37">
        <f>100*'T5-2. Country summary index'!L15/8</f>
        <v>62.5</v>
      </c>
      <c r="L15" s="37">
        <f>100*'T5-2. Country summary index'!M15/8</f>
        <v>0</v>
      </c>
      <c r="M15" s="43">
        <f>AVERAGE(B15:K15)</f>
        <v>58.75</v>
      </c>
    </row>
    <row r="16" spans="1:13">
      <c r="A16" s="3"/>
      <c r="B16" s="37"/>
      <c r="C16" s="37"/>
      <c r="D16" s="37"/>
      <c r="E16" s="37"/>
      <c r="F16" s="37"/>
      <c r="G16" s="37"/>
      <c r="H16" s="37"/>
      <c r="I16" s="37"/>
      <c r="J16" s="37"/>
      <c r="K16" s="37"/>
      <c r="L16" s="37"/>
    </row>
    <row r="17" spans="1:14">
      <c r="A17" s="8" t="s">
        <v>270</v>
      </c>
      <c r="B17" s="42"/>
      <c r="C17" s="42"/>
      <c r="D17" s="42"/>
      <c r="E17" s="42"/>
      <c r="F17" s="42"/>
      <c r="G17" s="42"/>
      <c r="H17" s="42"/>
      <c r="I17" s="42"/>
      <c r="J17" s="42"/>
      <c r="K17" s="42"/>
      <c r="L17" s="42"/>
    </row>
    <row r="18" spans="1:14">
      <c r="A18" s="3" t="s">
        <v>54</v>
      </c>
      <c r="B18" s="41">
        <f>100*'T5-2. Country summary index'!C18/1.5</f>
        <v>33.333333333333336</v>
      </c>
      <c r="C18" s="41">
        <f>100*'T5-2. Country summary index'!D18/1.5</f>
        <v>0</v>
      </c>
      <c r="D18" s="41">
        <f>100*'T5-2. Country summary index'!E18/1.5</f>
        <v>33.333333333333336</v>
      </c>
      <c r="E18" s="41">
        <f>100*'T5-2. Country summary index'!F18/1.5</f>
        <v>0</v>
      </c>
      <c r="F18" s="41">
        <f>100*'T5-2. Country summary index'!G18/1.5</f>
        <v>33.333333333333336</v>
      </c>
      <c r="G18" s="41">
        <f>100*'T5-2. Country summary index'!H18/1.5</f>
        <v>0</v>
      </c>
      <c r="H18" s="41">
        <f>100*'T5-2. Country summary index'!I18/1.5</f>
        <v>33.333333333333336</v>
      </c>
      <c r="I18" s="41">
        <f>100*'T5-2. Country summary index'!J18/1.5</f>
        <v>0</v>
      </c>
      <c r="J18" s="41">
        <f>100*'T5-2. Country summary index'!K18/1.5</f>
        <v>0</v>
      </c>
      <c r="K18" s="41">
        <f>100*'T5-2. Country summary index'!L18/1.5</f>
        <v>0</v>
      </c>
      <c r="L18" s="41">
        <f>100*'T5-2. Country summary index'!M18/1.5</f>
        <v>0</v>
      </c>
      <c r="M18" s="43">
        <f t="shared" ref="M18:M23" si="1">AVERAGE(B18:K18)</f>
        <v>13.333333333333334</v>
      </c>
    </row>
    <row r="19" spans="1:14">
      <c r="A19" s="3" t="s">
        <v>55</v>
      </c>
      <c r="B19" s="40">
        <f>100*'T5-2. Country summary index'!C19/1</f>
        <v>0</v>
      </c>
      <c r="C19" s="40">
        <f>100*'T5-2. Country summary index'!D19/1</f>
        <v>0</v>
      </c>
      <c r="D19" s="40">
        <f>100*'T5-2. Country summary index'!E19/1</f>
        <v>0</v>
      </c>
      <c r="E19" s="40">
        <f>100*'T5-2. Country summary index'!F19/1</f>
        <v>0</v>
      </c>
      <c r="F19" s="40">
        <f>100*'T5-2. Country summary index'!G19/1</f>
        <v>0</v>
      </c>
      <c r="G19" s="40">
        <f>100*'T5-2. Country summary index'!H19/1</f>
        <v>0</v>
      </c>
      <c r="H19" s="40">
        <f>100*'T5-2. Country summary index'!I19/1</f>
        <v>0</v>
      </c>
      <c r="I19" s="40">
        <f>100*'T5-2. Country summary index'!J19/1</f>
        <v>0</v>
      </c>
      <c r="J19" s="40">
        <f>100*'T5-2. Country summary index'!K19/1</f>
        <v>0</v>
      </c>
      <c r="K19" s="40">
        <f>100*'T5-2. Country summary index'!L19/1</f>
        <v>0</v>
      </c>
      <c r="L19" s="40">
        <f>100*'T5-2. Country summary index'!M19/1</f>
        <v>0</v>
      </c>
      <c r="M19" s="43">
        <f t="shared" si="1"/>
        <v>0</v>
      </c>
    </row>
    <row r="20" spans="1:14">
      <c r="A20" s="3" t="s">
        <v>56</v>
      </c>
      <c r="B20" s="40">
        <f>100*'T5-2. Country summary index'!C20/2</f>
        <v>0</v>
      </c>
      <c r="C20" s="40">
        <f>100*'T5-2. Country summary index'!D20/2</f>
        <v>0</v>
      </c>
      <c r="D20" s="40">
        <f>100*'T5-2. Country summary index'!E20/2</f>
        <v>0</v>
      </c>
      <c r="E20" s="40">
        <f>100*'T5-2. Country summary index'!F20/2</f>
        <v>0</v>
      </c>
      <c r="F20" s="40">
        <f>100*'T5-2. Country summary index'!G20/2</f>
        <v>0</v>
      </c>
      <c r="G20" s="40">
        <f>100*'T5-2. Country summary index'!H20/2</f>
        <v>0</v>
      </c>
      <c r="H20" s="40">
        <f>100*'T5-2. Country summary index'!I20/2</f>
        <v>0</v>
      </c>
      <c r="I20" s="40">
        <f>100*'T5-2. Country summary index'!J20/2</f>
        <v>0</v>
      </c>
      <c r="J20" s="40">
        <f>100*'T5-2. Country summary index'!K20/2</f>
        <v>0</v>
      </c>
      <c r="K20" s="40">
        <f>100*'T5-2. Country summary index'!L20/2</f>
        <v>0</v>
      </c>
      <c r="L20" s="40">
        <f>100*'T5-2. Country summary index'!M20/2</f>
        <v>0</v>
      </c>
      <c r="M20" s="43">
        <f t="shared" si="1"/>
        <v>0</v>
      </c>
    </row>
    <row r="21" spans="1:14">
      <c r="A21" s="3" t="s">
        <v>58</v>
      </c>
      <c r="B21" s="40">
        <f>100*'T5-2. Country summary index'!C21/3</f>
        <v>58.333333333333336</v>
      </c>
      <c r="C21" s="40">
        <f>100*'T5-2. Country summary index'!D21/3</f>
        <v>17</v>
      </c>
      <c r="D21" s="40">
        <f>100*'T5-2. Country summary index'!E21/3</f>
        <v>25</v>
      </c>
      <c r="E21" s="40">
        <f>100*'T5-2. Country summary index'!F21/3</f>
        <v>22.333333333333332</v>
      </c>
      <c r="F21" s="40">
        <f>100*'T5-2. Country summary index'!G21/3</f>
        <v>33.333333333333336</v>
      </c>
      <c r="G21" s="40">
        <f>100*'T5-2. Country summary index'!H21/3</f>
        <v>33.333333333333336</v>
      </c>
      <c r="H21" s="40">
        <f>100*'T5-2. Country summary index'!I21/3</f>
        <v>33.333333333333336</v>
      </c>
      <c r="I21" s="40">
        <f>100*'T5-2. Country summary index'!J21/3</f>
        <v>0</v>
      </c>
      <c r="J21" s="40">
        <f>100*'T5-2. Country summary index'!K21/3</f>
        <v>0</v>
      </c>
      <c r="K21" s="40">
        <f>100*'T5-2. Country summary index'!L21/3</f>
        <v>0</v>
      </c>
      <c r="L21" s="40">
        <f>100*'T5-2. Country summary index'!M21/3</f>
        <v>0</v>
      </c>
      <c r="M21" s="43">
        <f t="shared" si="1"/>
        <v>22.266666666666669</v>
      </c>
      <c r="N21" s="37"/>
    </row>
    <row r="22" spans="1:14">
      <c r="A22" s="3" t="s">
        <v>60</v>
      </c>
      <c r="B22" s="40">
        <f>100*'T5-2. Country summary index'!C22/2</f>
        <v>50</v>
      </c>
      <c r="C22" s="40">
        <f>100*'T5-2. Country summary index'!D22/2</f>
        <v>25</v>
      </c>
      <c r="D22" s="40">
        <f>100*'T5-2. Country summary index'!E22/2</f>
        <v>75</v>
      </c>
      <c r="E22" s="40">
        <f>100*'T5-2. Country summary index'!F22/2</f>
        <v>25</v>
      </c>
      <c r="F22" s="40">
        <f>100*'T5-2. Country summary index'!G22/2</f>
        <v>75</v>
      </c>
      <c r="G22" s="40">
        <f>100*'T5-2. Country summary index'!H22/2</f>
        <v>75</v>
      </c>
      <c r="H22" s="40">
        <f>100*'T5-2. Country summary index'!I22/2</f>
        <v>75</v>
      </c>
      <c r="I22" s="40">
        <f>100*'T5-2. Country summary index'!J22/2</f>
        <v>50</v>
      </c>
      <c r="J22" s="40">
        <f>100*'T5-2. Country summary index'!K22/2</f>
        <v>50</v>
      </c>
      <c r="K22" s="40">
        <f>100*'T5-2. Country summary index'!L22/2</f>
        <v>25</v>
      </c>
      <c r="L22" s="40">
        <f>100*'T5-2. Country summary index'!M22/2</f>
        <v>0</v>
      </c>
      <c r="M22" s="43">
        <f t="shared" si="1"/>
        <v>52.5</v>
      </c>
    </row>
    <row r="23" spans="1:14">
      <c r="A23" s="31" t="s">
        <v>104</v>
      </c>
      <c r="B23" s="39">
        <f>100*'T5-2. Country summary index'!C23/9.5</f>
        <v>34.210526315789473</v>
      </c>
      <c r="C23" s="39">
        <f>100*'T5-2. Country summary index'!D23/9.5</f>
        <v>10.631578947368421</v>
      </c>
      <c r="D23" s="39">
        <f>100*'T5-2. Country summary index'!E23/9.5</f>
        <v>28.94736842105263</v>
      </c>
      <c r="E23" s="39">
        <f>100*'T5-2. Country summary index'!F23/9.5</f>
        <v>12.315789473684211</v>
      </c>
      <c r="F23" s="39">
        <f>100*'T5-2. Country summary index'!G23/9.5</f>
        <v>31.578947368421051</v>
      </c>
      <c r="G23" s="39">
        <f>100*'T5-2. Country summary index'!H23/9.5</f>
        <v>26.315789473684209</v>
      </c>
      <c r="H23" s="39">
        <f>100*'T5-2. Country summary index'!I23/9.5</f>
        <v>31.578947368421051</v>
      </c>
      <c r="I23" s="39">
        <f>100*'T5-2. Country summary index'!J23/9.5</f>
        <v>10.526315789473685</v>
      </c>
      <c r="J23" s="39">
        <f>100*'T5-2. Country summary index'!K23/9.5</f>
        <v>10.526315789473685</v>
      </c>
      <c r="K23" s="39">
        <f>100*'T5-2. Country summary index'!L23/9.5</f>
        <v>5.2631578947368425</v>
      </c>
      <c r="L23" s="39">
        <f>100*'T5-2. Country summary index'!M23/9.5</f>
        <v>0</v>
      </c>
      <c r="M23" s="43">
        <f t="shared" si="1"/>
        <v>20.18947368421053</v>
      </c>
      <c r="N23" s="37"/>
    </row>
    <row r="24" spans="1:14">
      <c r="A24" s="4"/>
      <c r="B24" s="40"/>
      <c r="C24" s="40"/>
      <c r="D24" s="40"/>
      <c r="E24" s="40"/>
      <c r="F24" s="40"/>
      <c r="G24" s="40"/>
      <c r="H24" s="40"/>
      <c r="I24" s="40"/>
      <c r="J24" s="40"/>
      <c r="K24" s="40"/>
      <c r="L24" s="40"/>
    </row>
    <row r="25" spans="1:14">
      <c r="A25" s="8" t="s">
        <v>278</v>
      </c>
      <c r="B25" s="40"/>
      <c r="C25" s="40"/>
      <c r="D25" s="40"/>
      <c r="E25" s="40"/>
      <c r="F25" s="40"/>
      <c r="G25" s="40"/>
      <c r="H25" s="40"/>
      <c r="I25" s="40"/>
      <c r="J25" s="40"/>
      <c r="K25" s="40"/>
      <c r="L25" s="40"/>
    </row>
    <row r="26" spans="1:14">
      <c r="A26" s="3" t="s">
        <v>54</v>
      </c>
      <c r="B26" s="40">
        <f>100*'T5-2. Country summary index'!C26/4.5</f>
        <v>55.555555555555557</v>
      </c>
      <c r="C26" s="40">
        <f>100*'T5-2. Country summary index'!D26/4.5</f>
        <v>22.222222222222221</v>
      </c>
      <c r="D26" s="40">
        <f>100*'T5-2. Country summary index'!E26/4.5</f>
        <v>11.111111111111111</v>
      </c>
      <c r="E26" s="40">
        <f>100*'T5-2. Country summary index'!F26/4.5</f>
        <v>0</v>
      </c>
      <c r="F26" s="40">
        <f>100*'T5-2. Country summary index'!G26/4.5</f>
        <v>11.111111111111111</v>
      </c>
      <c r="G26" s="40">
        <f>100*'T5-2. Country summary index'!H26/4.5</f>
        <v>88.888888888888886</v>
      </c>
      <c r="H26" s="40">
        <f>100*'T5-2. Country summary index'!I26/4.5</f>
        <v>100</v>
      </c>
      <c r="I26" s="40">
        <f>100*'T5-2. Country summary index'!J26/4.5</f>
        <v>0</v>
      </c>
      <c r="J26" s="40">
        <f>100*'T5-2. Country summary index'!K26/4.5</f>
        <v>22.222222222222221</v>
      </c>
      <c r="K26" s="40">
        <f>100*'T5-2. Country summary index'!L26/4.5</f>
        <v>0</v>
      </c>
      <c r="L26" s="40">
        <f>100*'T5-2. Country summary index'!M26/4.5</f>
        <v>0</v>
      </c>
      <c r="M26" s="43">
        <f t="shared" ref="M26:M32" si="2">AVERAGE(B26:K26)</f>
        <v>31.111111111111114</v>
      </c>
    </row>
    <row r="27" spans="1:14">
      <c r="A27" s="3" t="s">
        <v>55</v>
      </c>
      <c r="B27" s="40">
        <f>100*'T5-2. Country summary index'!C27/4</f>
        <v>25</v>
      </c>
      <c r="C27" s="40">
        <f>100*'T5-2. Country summary index'!D27/4</f>
        <v>62.5</v>
      </c>
      <c r="D27" s="40">
        <f>100*'T5-2. Country summary index'!E27/4</f>
        <v>25</v>
      </c>
      <c r="E27" s="40">
        <f>100*'T5-2. Country summary index'!F27/4</f>
        <v>0</v>
      </c>
      <c r="F27" s="40">
        <f>100*'T5-2. Country summary index'!G27/4</f>
        <v>25</v>
      </c>
      <c r="G27" s="40">
        <f>100*'T5-2. Country summary index'!H27/4</f>
        <v>100</v>
      </c>
      <c r="H27" s="40">
        <f>100*'T5-2. Country summary index'!I27/4</f>
        <v>75</v>
      </c>
      <c r="I27" s="40">
        <f>100*'T5-2. Country summary index'!J27/4</f>
        <v>0</v>
      </c>
      <c r="J27" s="40">
        <f>100*'T5-2. Country summary index'!K27/4</f>
        <v>100</v>
      </c>
      <c r="K27" s="40">
        <f>100*'T5-2. Country summary index'!L27/4</f>
        <v>50</v>
      </c>
      <c r="L27" s="40">
        <f>100*'T5-2. Country summary index'!M27/4</f>
        <v>0</v>
      </c>
      <c r="M27" s="43">
        <f t="shared" si="2"/>
        <v>46.25</v>
      </c>
    </row>
    <row r="28" spans="1:14">
      <c r="A28" s="3" t="s">
        <v>57</v>
      </c>
      <c r="B28" s="40">
        <f>100*'T5-2. Country summary index'!C28/5</f>
        <v>80</v>
      </c>
      <c r="C28" s="40">
        <f>100*'T5-2. Country summary index'!D28/5</f>
        <v>80</v>
      </c>
      <c r="D28" s="40">
        <f>100*'T5-2. Country summary index'!E28/5</f>
        <v>80</v>
      </c>
      <c r="E28" s="40">
        <f>100*'T5-2. Country summary index'!F28/5</f>
        <v>60</v>
      </c>
      <c r="F28" s="40">
        <f>100*'T5-2. Country summary index'!G28/5</f>
        <v>100</v>
      </c>
      <c r="G28" s="40">
        <f>100*'T5-2. Country summary index'!H28/5</f>
        <v>80</v>
      </c>
      <c r="H28" s="40">
        <f>100*'T5-2. Country summary index'!I28/5</f>
        <v>100</v>
      </c>
      <c r="I28" s="40">
        <f>100*'T5-2. Country summary index'!J28/5</f>
        <v>40</v>
      </c>
      <c r="J28" s="40">
        <f>100*'T5-2. Country summary index'!K28/5</f>
        <v>60</v>
      </c>
      <c r="K28" s="40">
        <f>100*'T5-2. Country summary index'!L28/5</f>
        <v>80</v>
      </c>
      <c r="L28" s="40">
        <f>100*'T5-2. Country summary index'!M28/5</f>
        <v>0</v>
      </c>
      <c r="M28" s="43">
        <f t="shared" si="2"/>
        <v>76</v>
      </c>
    </row>
    <row r="29" spans="1:14">
      <c r="A29" s="3" t="s">
        <v>58</v>
      </c>
      <c r="B29" s="40">
        <f>100*'T5-2. Country summary index'!C29/3</f>
        <v>83.333333333333329</v>
      </c>
      <c r="C29" s="40">
        <f>100*'T5-2. Country summary index'!D29/3</f>
        <v>17</v>
      </c>
      <c r="D29" s="40">
        <f>100*'T5-2. Country summary index'!E29/3</f>
        <v>25</v>
      </c>
      <c r="E29" s="40">
        <f>100*'T5-2. Country summary index'!F29/3</f>
        <v>22.333333333333332</v>
      </c>
      <c r="F29" s="40">
        <f>100*'T5-2. Country summary index'!G29/3</f>
        <v>33.333333333333336</v>
      </c>
      <c r="G29" s="40">
        <f>100*'T5-2. Country summary index'!H29/3</f>
        <v>100</v>
      </c>
      <c r="H29" s="40">
        <f>100*'T5-2. Country summary index'!I29/3</f>
        <v>100</v>
      </c>
      <c r="I29" s="40">
        <f>100*'T5-2. Country summary index'!J29/3</f>
        <v>0</v>
      </c>
      <c r="J29" s="40">
        <f>100*'T5-2. Country summary index'!K29/3</f>
        <v>34</v>
      </c>
      <c r="K29" s="40">
        <f>100*'T5-2. Country summary index'!L29/3</f>
        <v>0</v>
      </c>
      <c r="L29" s="40">
        <f>100*'T5-2. Country summary index'!M29/3</f>
        <v>0</v>
      </c>
      <c r="M29" s="43">
        <f t="shared" si="2"/>
        <v>41.5</v>
      </c>
    </row>
    <row r="30" spans="1:14">
      <c r="A30" s="3" t="s">
        <v>59</v>
      </c>
      <c r="B30" s="40">
        <f>100*'T5-2. Country summary index'!C30/2</f>
        <v>25</v>
      </c>
      <c r="C30" s="40">
        <f>100*'T5-2. Country summary index'!D30/2</f>
        <v>50</v>
      </c>
      <c r="D30" s="40">
        <f>100*'T5-2. Country summary index'!E30/2</f>
        <v>37.5</v>
      </c>
      <c r="E30" s="40">
        <f>100*'T5-2. Country summary index'!F30/2</f>
        <v>75</v>
      </c>
      <c r="F30" s="40">
        <f>100*'T5-2. Country summary index'!G30/2</f>
        <v>25</v>
      </c>
      <c r="G30" s="40">
        <f>100*'T5-2. Country summary index'!H30/2</f>
        <v>100</v>
      </c>
      <c r="H30" s="40">
        <f>100*'T5-2. Country summary index'!I30/2</f>
        <v>50</v>
      </c>
      <c r="I30" s="40">
        <f>100*'T5-2. Country summary index'!J30/2</f>
        <v>37.5</v>
      </c>
      <c r="J30" s="40">
        <f>100*'T5-2. Country summary index'!K30/2</f>
        <v>50</v>
      </c>
      <c r="K30" s="40">
        <f>100*'T5-2. Country summary index'!L30/2</f>
        <v>37.5</v>
      </c>
      <c r="L30" s="40">
        <f>100*'T5-2. Country summary index'!M30/2</f>
        <v>0</v>
      </c>
      <c r="M30" s="43">
        <f t="shared" si="2"/>
        <v>48.75</v>
      </c>
    </row>
    <row r="31" spans="1:14">
      <c r="A31" s="3" t="s">
        <v>60</v>
      </c>
      <c r="B31" s="40">
        <f>100*'T5-2. Country summary index'!C31/5</f>
        <v>40</v>
      </c>
      <c r="C31" s="40">
        <f>100*'T5-2. Country summary index'!D31/5</f>
        <v>30</v>
      </c>
      <c r="D31" s="40">
        <f>100*'T5-2. Country summary index'!E31/5</f>
        <v>30</v>
      </c>
      <c r="E31" s="40">
        <f>100*'T5-2. Country summary index'!F31/5</f>
        <v>50</v>
      </c>
      <c r="F31" s="40">
        <f>100*'T5-2. Country summary index'!G31/5</f>
        <v>70</v>
      </c>
      <c r="G31" s="40">
        <f>100*'T5-2. Country summary index'!H31/5</f>
        <v>70</v>
      </c>
      <c r="H31" s="40">
        <f>100*'T5-2. Country summary index'!I31/5</f>
        <v>30</v>
      </c>
      <c r="I31" s="40">
        <f>100*'T5-2. Country summary index'!J31/5</f>
        <v>20</v>
      </c>
      <c r="J31" s="40">
        <f>100*'T5-2. Country summary index'!K31/5</f>
        <v>20</v>
      </c>
      <c r="K31" s="40">
        <f>100*'T5-2. Country summary index'!L31/5</f>
        <v>10</v>
      </c>
      <c r="L31" s="40">
        <f>100*'T5-2. Country summary index'!M31/5</f>
        <v>0</v>
      </c>
      <c r="M31" s="43">
        <f t="shared" si="2"/>
        <v>37</v>
      </c>
    </row>
    <row r="32" spans="1:14">
      <c r="A32" s="49" t="s">
        <v>104</v>
      </c>
      <c r="B32" s="50">
        <f>100*'T5-2. Country summary index'!C32/23.5</f>
        <v>53.191489361702125</v>
      </c>
      <c r="C32" s="50">
        <f>100*'T5-2. Country summary index'!D32/23.5</f>
        <v>44.723404255319146</v>
      </c>
      <c r="D32" s="50">
        <f>100*'T5-2. Country summary index'!E32/23.5</f>
        <v>36.170212765957444</v>
      </c>
      <c r="E32" s="50">
        <f>100*'T5-2. Country summary index'!F32/23.5</f>
        <v>32.638297872340424</v>
      </c>
      <c r="F32" s="50">
        <f>100*'T5-2. Country summary index'!G32/23.5</f>
        <v>48.936170212765958</v>
      </c>
      <c r="G32" s="50">
        <f>100*'T5-2. Country summary index'!H32/23.5</f>
        <v>87.234042553191486</v>
      </c>
      <c r="H32" s="50">
        <f>100*'T5-2. Country summary index'!I32/23.5</f>
        <v>76.59574468085107</v>
      </c>
      <c r="I32" s="50">
        <f>100*'T5-2. Country summary index'!J32/23.5</f>
        <v>15.957446808510639</v>
      </c>
      <c r="J32" s="50">
        <f>100*'T5-2. Country summary index'!K32/23.5</f>
        <v>46.893617021276597</v>
      </c>
      <c r="K32" s="50">
        <f>100*'T5-2. Country summary index'!L32/23.5</f>
        <v>30.851063829787233</v>
      </c>
      <c r="L32" s="50">
        <f>100*'T5-2. Country summary index'!M32/23.5</f>
        <v>0</v>
      </c>
      <c r="M32" s="48">
        <f t="shared" si="2"/>
        <v>47.319148936170215</v>
      </c>
    </row>
    <row r="33" spans="1:11">
      <c r="A33" s="56" t="s">
        <v>107</v>
      </c>
      <c r="B33" s="40"/>
      <c r="C33" s="37"/>
      <c r="D33" s="37"/>
      <c r="E33" s="37"/>
      <c r="F33" s="37"/>
      <c r="G33" s="37"/>
      <c r="H33" s="37"/>
      <c r="I33" s="37"/>
      <c r="J33" s="37"/>
      <c r="K33" s="37"/>
    </row>
    <row r="34" spans="1:11">
      <c r="A34" s="3"/>
      <c r="B34" s="40"/>
      <c r="C34" s="37"/>
      <c r="D34" s="37"/>
      <c r="E34" s="37"/>
      <c r="F34" s="37"/>
      <c r="G34" s="37"/>
      <c r="H34" s="37"/>
      <c r="I34" s="37"/>
      <c r="J34" s="37"/>
      <c r="K34" s="37"/>
    </row>
    <row r="35" spans="1:11">
      <c r="A35" s="4"/>
      <c r="B35" s="40"/>
      <c r="C35" s="37"/>
      <c r="D35" s="37"/>
      <c r="E35" s="37"/>
      <c r="F35" s="37"/>
      <c r="G35" s="37"/>
      <c r="H35" s="37"/>
      <c r="I35" s="37"/>
      <c r="J35" s="37"/>
      <c r="K35" s="37"/>
    </row>
    <row r="36" spans="1:11">
      <c r="A36" s="4"/>
      <c r="B36" s="40"/>
      <c r="C36" s="37"/>
      <c r="D36" s="37"/>
      <c r="E36" s="37"/>
      <c r="F36" s="37"/>
      <c r="G36" s="37"/>
      <c r="H36" s="37"/>
      <c r="I36" s="37"/>
      <c r="J36" s="37"/>
      <c r="K36" s="37"/>
    </row>
    <row r="37" spans="1:11">
      <c r="A37" s="4"/>
      <c r="B37" s="40"/>
      <c r="C37" s="37"/>
      <c r="D37" s="37"/>
      <c r="E37" s="37"/>
      <c r="F37" s="37"/>
      <c r="G37" s="37"/>
      <c r="H37" s="37"/>
      <c r="I37" s="37"/>
      <c r="J37" s="37"/>
      <c r="K37" s="37"/>
    </row>
    <row r="38" spans="1:11">
      <c r="A38" s="4"/>
      <c r="B38" s="40"/>
      <c r="C38" s="37"/>
      <c r="D38" s="37"/>
      <c r="E38" s="37"/>
      <c r="F38" s="37"/>
      <c r="G38" s="37"/>
      <c r="H38" s="37"/>
      <c r="I38" s="37"/>
      <c r="J38" s="37"/>
      <c r="K38" s="37"/>
    </row>
    <row r="39" spans="1:11">
      <c r="A39" s="4"/>
      <c r="B39" s="40"/>
      <c r="C39" s="37"/>
      <c r="D39" s="37"/>
      <c r="E39" s="37"/>
      <c r="F39" s="37"/>
      <c r="G39" s="37"/>
      <c r="H39" s="37"/>
      <c r="I39" s="37"/>
      <c r="J39" s="37"/>
      <c r="K39" s="37"/>
    </row>
    <row r="40" spans="1:11">
      <c r="A40" s="3"/>
      <c r="B40" s="40"/>
      <c r="C40" s="37"/>
      <c r="D40" s="37"/>
      <c r="E40" s="37"/>
      <c r="F40" s="37"/>
      <c r="G40" s="37"/>
      <c r="H40" s="37"/>
      <c r="I40" s="37"/>
      <c r="J40" s="37"/>
      <c r="K40" s="37"/>
    </row>
    <row r="41" spans="1:11">
      <c r="A41" s="4"/>
      <c r="B41" s="40"/>
      <c r="C41" s="37"/>
      <c r="D41" s="37"/>
      <c r="E41" s="37"/>
      <c r="F41" s="37"/>
      <c r="G41" s="37"/>
      <c r="H41" s="37"/>
      <c r="I41" s="37"/>
      <c r="J41" s="37"/>
      <c r="K41" s="37"/>
    </row>
    <row r="42" spans="1:11">
      <c r="A42" s="4"/>
      <c r="B42" s="40"/>
      <c r="C42" s="37"/>
      <c r="D42" s="37"/>
      <c r="E42" s="37"/>
      <c r="F42" s="37"/>
      <c r="G42" s="37"/>
      <c r="H42" s="37"/>
      <c r="I42" s="37"/>
      <c r="J42" s="37"/>
      <c r="K42" s="37"/>
    </row>
    <row r="43" spans="1:11">
      <c r="A43" s="4"/>
      <c r="B43" s="40"/>
      <c r="C43" s="37"/>
      <c r="D43" s="37"/>
      <c r="E43" s="37"/>
      <c r="F43" s="37"/>
      <c r="G43" s="37"/>
      <c r="H43" s="37"/>
      <c r="I43" s="37"/>
      <c r="J43" s="37"/>
      <c r="K43" s="37"/>
    </row>
    <row r="44" spans="1:11">
      <c r="A44" s="4"/>
      <c r="B44" s="40"/>
      <c r="C44" s="37"/>
      <c r="D44" s="37"/>
      <c r="E44" s="37"/>
      <c r="F44" s="37"/>
      <c r="G44" s="37"/>
      <c r="H44" s="37"/>
      <c r="I44" s="37"/>
      <c r="J44" s="37"/>
      <c r="K44" s="37"/>
    </row>
    <row r="45" spans="1:11">
      <c r="A45" s="4"/>
      <c r="B45" s="40"/>
      <c r="C45" s="37"/>
      <c r="D45" s="37"/>
      <c r="E45" s="37"/>
      <c r="F45" s="37"/>
      <c r="G45" s="37"/>
      <c r="H45" s="37"/>
      <c r="I45" s="37"/>
      <c r="J45" s="37"/>
      <c r="K45" s="37"/>
    </row>
    <row r="46" spans="1:11">
      <c r="A46" s="4"/>
      <c r="B46" s="40"/>
      <c r="C46" s="37"/>
      <c r="D46" s="37"/>
      <c r="E46" s="37"/>
      <c r="F46" s="37"/>
      <c r="G46" s="37"/>
      <c r="H46" s="37"/>
      <c r="I46" s="37"/>
      <c r="J46" s="37"/>
      <c r="K46" s="37"/>
    </row>
    <row r="47" spans="1:11">
      <c r="B47" s="41"/>
      <c r="C47" s="37"/>
      <c r="D47" s="37"/>
      <c r="E47" s="37"/>
      <c r="F47" s="37"/>
      <c r="G47" s="37"/>
      <c r="H47" s="37"/>
      <c r="I47" s="37"/>
      <c r="J47" s="37"/>
      <c r="K47" s="37"/>
    </row>
    <row r="48" spans="1:11">
      <c r="A48" s="2"/>
      <c r="B48" s="42"/>
      <c r="C48" s="37"/>
      <c r="D48" s="37"/>
      <c r="E48" s="37"/>
      <c r="F48" s="37"/>
      <c r="G48" s="37"/>
      <c r="H48" s="37"/>
      <c r="I48" s="37"/>
      <c r="J48" s="37"/>
      <c r="K48" s="37"/>
    </row>
    <row r="49" spans="1:11">
      <c r="B49" s="41"/>
      <c r="C49" s="37"/>
      <c r="D49" s="37"/>
      <c r="E49" s="37"/>
      <c r="F49" s="37"/>
      <c r="G49" s="37"/>
      <c r="H49" s="37"/>
      <c r="I49" s="37"/>
      <c r="J49" s="37"/>
      <c r="K49" s="37"/>
    </row>
    <row r="50" spans="1:11">
      <c r="A50" s="3"/>
      <c r="B50" s="40"/>
      <c r="C50" s="37"/>
      <c r="D50" s="37"/>
      <c r="E50" s="37"/>
      <c r="F50" s="37"/>
      <c r="G50" s="37"/>
      <c r="H50" s="37"/>
      <c r="I50" s="37"/>
      <c r="J50" s="37"/>
      <c r="K50" s="37"/>
    </row>
    <row r="51" spans="1:11">
      <c r="A51" s="4"/>
      <c r="B51" s="3"/>
    </row>
    <row r="52" spans="1:11">
      <c r="A52" s="4"/>
      <c r="B52" s="3"/>
    </row>
    <row r="53" spans="1:11">
      <c r="A53" s="4"/>
      <c r="B53" s="3"/>
    </row>
    <row r="54" spans="1:11">
      <c r="A54" s="4"/>
      <c r="B54" s="3"/>
      <c r="K54" s="6"/>
    </row>
    <row r="55" spans="1:11">
      <c r="A55" s="4"/>
      <c r="B55" s="3"/>
      <c r="K55" s="6"/>
    </row>
    <row r="56" spans="1:11">
      <c r="A56" s="4"/>
      <c r="B56" s="3"/>
      <c r="K56" s="6"/>
    </row>
    <row r="57" spans="1:11">
      <c r="A57" s="3"/>
      <c r="B57" s="3"/>
    </row>
    <row r="58" spans="1:11" s="19" customFormat="1">
      <c r="A58" s="4"/>
      <c r="B58" s="3"/>
      <c r="C58" s="11"/>
      <c r="D58" s="11"/>
      <c r="E58" s="11"/>
      <c r="F58" s="6"/>
    </row>
    <row r="59" spans="1:11" s="19" customFormat="1">
      <c r="A59" s="4"/>
      <c r="B59" s="3"/>
      <c r="C59" s="11"/>
      <c r="D59" s="11"/>
      <c r="E59" s="11"/>
      <c r="F59" s="6"/>
    </row>
    <row r="60" spans="1:11" s="19" customFormat="1">
      <c r="A60" s="4"/>
      <c r="B60" s="3"/>
      <c r="C60" s="11"/>
      <c r="D60" s="11"/>
      <c r="E60" s="11"/>
      <c r="F60" s="6"/>
    </row>
    <row r="61" spans="1:11" s="19" customFormat="1">
      <c r="A61" s="21"/>
      <c r="B61" s="21"/>
    </row>
    <row r="62" spans="1:11">
      <c r="A62" s="2"/>
      <c r="B62" s="2"/>
    </row>
    <row r="64" spans="1:11">
      <c r="A64" s="3"/>
      <c r="B64" s="3"/>
    </row>
    <row r="65" spans="1:11">
      <c r="A65" s="4"/>
      <c r="B65" s="3"/>
      <c r="F65" s="6"/>
      <c r="J65" s="24"/>
      <c r="K65" s="22"/>
    </row>
    <row r="66" spans="1:11">
      <c r="A66" s="4"/>
      <c r="B66" s="3"/>
      <c r="F66" s="6"/>
      <c r="J66" s="24"/>
    </row>
    <row r="67" spans="1:11">
      <c r="A67" s="4"/>
      <c r="B67" s="3"/>
      <c r="F67" s="6"/>
      <c r="J67" s="24"/>
    </row>
    <row r="68" spans="1:11">
      <c r="A68" s="4"/>
      <c r="B68" s="3"/>
      <c r="F68" s="6"/>
      <c r="J68" s="24"/>
    </row>
    <row r="69" spans="1:11">
      <c r="A69" s="4"/>
      <c r="B69" s="3"/>
      <c r="F69" s="6"/>
      <c r="J69" s="24"/>
    </row>
    <row r="70" spans="1:11">
      <c r="A70" s="4"/>
      <c r="B70" s="3"/>
      <c r="F70" s="6"/>
      <c r="J70" s="24"/>
    </row>
    <row r="71" spans="1:11">
      <c r="A71" s="4"/>
      <c r="B71" s="3"/>
      <c r="J71" s="24"/>
    </row>
    <row r="72" spans="1:11">
      <c r="A72" s="4"/>
      <c r="B72" s="3"/>
      <c r="E72" s="30"/>
      <c r="F72" s="6"/>
      <c r="J72" s="24"/>
    </row>
    <row r="73" spans="1:11">
      <c r="A73" s="4"/>
      <c r="B73" s="3"/>
      <c r="J73" s="25"/>
    </row>
    <row r="74" spans="1:11">
      <c r="A74" s="3"/>
      <c r="B74" s="3"/>
    </row>
    <row r="75" spans="1:11">
      <c r="A75" s="4"/>
      <c r="B75" s="3"/>
    </row>
    <row r="76" spans="1:11">
      <c r="A76" s="4"/>
      <c r="B76" s="3"/>
    </row>
    <row r="77" spans="1:11">
      <c r="A77" s="4"/>
      <c r="B77" s="3"/>
    </row>
    <row r="78" spans="1:11">
      <c r="A78" s="4"/>
      <c r="B78" s="3"/>
      <c r="E78" s="6"/>
    </row>
    <row r="79" spans="1:11">
      <c r="A79" s="4"/>
      <c r="B79" s="3"/>
    </row>
    <row r="80" spans="1:11" ht="27" customHeight="1">
      <c r="A80" s="3"/>
      <c r="B80" s="3"/>
    </row>
    <row r="81" spans="1:5">
      <c r="A81" s="4"/>
      <c r="B81" s="3"/>
    </row>
    <row r="82" spans="1:5">
      <c r="A82" s="4"/>
      <c r="B82" s="3"/>
    </row>
    <row r="83" spans="1:5">
      <c r="A83" s="4"/>
      <c r="B83" s="3"/>
    </row>
    <row r="84" spans="1:5">
      <c r="A84" s="4"/>
      <c r="B84" s="3"/>
    </row>
    <row r="85" spans="1:5">
      <c r="A85" s="4"/>
      <c r="B85" s="3"/>
    </row>
    <row r="86" spans="1:5">
      <c r="A86" s="4"/>
      <c r="B86" s="3"/>
    </row>
    <row r="87" spans="1:5">
      <c r="A87" s="4"/>
      <c r="B87" s="3"/>
    </row>
    <row r="88" spans="1:5">
      <c r="A88" s="4"/>
      <c r="B88" s="3"/>
      <c r="E88" s="6"/>
    </row>
    <row r="89" spans="1:5">
      <c r="A89" s="4"/>
      <c r="B89" s="3"/>
    </row>
    <row r="90" spans="1:5">
      <c r="A90" s="3"/>
      <c r="B90" s="3"/>
    </row>
    <row r="91" spans="1:5">
      <c r="A91" s="4"/>
      <c r="B91" s="3"/>
    </row>
    <row r="92" spans="1:5">
      <c r="A92" s="4"/>
      <c r="B92" s="3"/>
    </row>
    <row r="93" spans="1:5">
      <c r="A93" s="4"/>
      <c r="B93" s="3"/>
    </row>
    <row r="94" spans="1:5">
      <c r="A94" s="4"/>
      <c r="B94" s="3"/>
      <c r="E94" s="6"/>
    </row>
    <row r="95" spans="1:5">
      <c r="A95" s="4"/>
      <c r="B95" s="3"/>
    </row>
    <row r="96" spans="1:5">
      <c r="A96" s="3"/>
      <c r="B96" s="3"/>
    </row>
    <row r="97" spans="1:5">
      <c r="A97" s="4"/>
      <c r="B97" s="3"/>
    </row>
    <row r="98" spans="1:5">
      <c r="A98" s="4"/>
      <c r="B98" s="3"/>
    </row>
    <row r="99" spans="1:5">
      <c r="A99" s="4"/>
      <c r="B99" s="3"/>
    </row>
    <row r="100" spans="1:5">
      <c r="A100" s="4"/>
      <c r="B100" s="3"/>
      <c r="E100" s="6"/>
    </row>
    <row r="101" spans="1:5">
      <c r="A101" s="4"/>
      <c r="B101" s="3"/>
    </row>
    <row r="103" spans="1:5">
      <c r="A103" s="2"/>
      <c r="B103" s="2"/>
    </row>
    <row r="105" spans="1:5">
      <c r="A105" s="3"/>
      <c r="B105" s="3"/>
    </row>
    <row r="106" spans="1:5">
      <c r="A106" s="4"/>
      <c r="B106" s="3"/>
    </row>
    <row r="107" spans="1:5">
      <c r="A107" s="4"/>
      <c r="B107" s="3"/>
    </row>
    <row r="108" spans="1:5">
      <c r="A108" s="4"/>
      <c r="B108" s="3"/>
    </row>
    <row r="109" spans="1:5">
      <c r="A109" s="4"/>
      <c r="B109" s="3"/>
    </row>
    <row r="110" spans="1:5">
      <c r="A110" s="4"/>
      <c r="B110" s="3"/>
    </row>
    <row r="111" spans="1:5">
      <c r="A111" s="4"/>
      <c r="B111" s="3"/>
      <c r="E111" s="6"/>
    </row>
    <row r="112" spans="1:5">
      <c r="A112" s="4"/>
      <c r="B112" s="3"/>
    </row>
    <row r="114" spans="1:8">
      <c r="A114" s="2"/>
      <c r="B114" s="2"/>
    </row>
    <row r="116" spans="1:8">
      <c r="A116" s="3"/>
      <c r="B116" s="3"/>
      <c r="F116" s="6"/>
      <c r="G116" s="6"/>
      <c r="H116" s="6"/>
    </row>
    <row r="117" spans="1:8">
      <c r="A117" s="4"/>
      <c r="B117" s="3"/>
    </row>
    <row r="118" spans="1:8">
      <c r="A118" s="4"/>
      <c r="B118" s="3"/>
    </row>
    <row r="119" spans="1:8">
      <c r="A119" s="4"/>
      <c r="B119" s="3"/>
    </row>
    <row r="120" spans="1:8">
      <c r="A120" s="4"/>
      <c r="B120" s="3"/>
    </row>
    <row r="121" spans="1:8">
      <c r="A121" s="4"/>
      <c r="B121" s="3"/>
      <c r="E121" s="6"/>
    </row>
    <row r="122" spans="1:8">
      <c r="A122" s="4"/>
      <c r="B122" s="3"/>
    </row>
    <row r="124" spans="1:8">
      <c r="A124" s="2"/>
      <c r="B124" s="2"/>
    </row>
    <row r="126" spans="1:8">
      <c r="A126" s="3"/>
      <c r="B126" s="3"/>
    </row>
    <row r="127" spans="1:8">
      <c r="A127" s="4"/>
      <c r="B127" s="3"/>
    </row>
    <row r="128" spans="1:8">
      <c r="A128" s="4"/>
      <c r="B128" s="3"/>
    </row>
    <row r="129" spans="1:11">
      <c r="A129" s="4"/>
      <c r="B129" s="3"/>
    </row>
    <row r="130" spans="1:11">
      <c r="A130" s="4"/>
      <c r="B130" s="3"/>
    </row>
    <row r="131" spans="1:11">
      <c r="A131" s="4"/>
      <c r="B131" s="3"/>
    </row>
    <row r="132" spans="1:11">
      <c r="A132" s="4"/>
      <c r="B132" s="3"/>
    </row>
    <row r="133" spans="1:11">
      <c r="A133" s="3"/>
      <c r="B133" s="3"/>
    </row>
    <row r="134" spans="1:11">
      <c r="A134" s="4"/>
      <c r="B134" s="3"/>
    </row>
    <row r="135" spans="1:11" s="19" customFormat="1">
      <c r="A135" s="4"/>
      <c r="B135" s="3"/>
      <c r="C135" s="11"/>
      <c r="D135" s="11"/>
      <c r="E135" s="11"/>
      <c r="F135" s="11"/>
      <c r="G135" s="11"/>
      <c r="H135" s="11"/>
      <c r="I135" s="11"/>
      <c r="J135" s="11"/>
      <c r="K135" s="11"/>
    </row>
    <row r="136" spans="1:11">
      <c r="A136" s="4"/>
      <c r="B136" s="3"/>
    </row>
    <row r="137" spans="1:11" s="19" customFormat="1">
      <c r="A137" s="4"/>
      <c r="B137" s="3"/>
      <c r="C137" s="11"/>
      <c r="D137" s="11"/>
      <c r="E137" s="11"/>
      <c r="F137" s="11"/>
      <c r="G137" s="11"/>
      <c r="H137" s="11"/>
      <c r="I137" s="11"/>
      <c r="J137" s="11"/>
      <c r="K137" s="11"/>
    </row>
    <row r="138" spans="1:11" s="19" customFormat="1">
      <c r="A138" s="4"/>
      <c r="B138" s="3"/>
      <c r="C138" s="11"/>
      <c r="D138" s="11"/>
      <c r="E138" s="11"/>
      <c r="F138" s="6"/>
    </row>
    <row r="139" spans="1:11" s="19" customFormat="1">
      <c r="A139" s="4"/>
      <c r="B139" s="3"/>
      <c r="C139" s="11"/>
      <c r="D139" s="11"/>
      <c r="E139" s="11"/>
      <c r="F139" s="6"/>
    </row>
    <row r="140" spans="1:11">
      <c r="A140" s="3"/>
      <c r="B140" s="3"/>
    </row>
    <row r="141" spans="1:11">
      <c r="A141" s="4"/>
      <c r="B141" s="3"/>
    </row>
    <row r="142" spans="1:11">
      <c r="A142" s="4"/>
      <c r="B142" s="3"/>
    </row>
    <row r="143" spans="1:11">
      <c r="A143" s="4"/>
      <c r="B143" s="3"/>
    </row>
    <row r="144" spans="1:11">
      <c r="A144" s="4"/>
      <c r="B144" s="3"/>
    </row>
    <row r="145" spans="1:2">
      <c r="A145" s="4"/>
      <c r="B145" s="3"/>
    </row>
    <row r="146" spans="1:2">
      <c r="A146" s="4"/>
      <c r="B146" s="3"/>
    </row>
    <row r="147" spans="1:2">
      <c r="A147" s="4"/>
      <c r="B147" s="3"/>
    </row>
    <row r="148" spans="1:2">
      <c r="A148" s="2"/>
      <c r="B148" s="2"/>
    </row>
    <row r="149" spans="1:2">
      <c r="A149" s="4"/>
      <c r="B149" s="3"/>
    </row>
    <row r="150" spans="1:2">
      <c r="A150" s="3"/>
      <c r="B150" s="3"/>
    </row>
    <row r="151" spans="1:2">
      <c r="A151" s="4"/>
      <c r="B151" s="3"/>
    </row>
    <row r="152" spans="1:2">
      <c r="A152" s="4"/>
      <c r="B152" s="3"/>
    </row>
    <row r="153" spans="1:2">
      <c r="A153" s="4"/>
      <c r="B153" s="3"/>
    </row>
    <row r="154" spans="1:2">
      <c r="A154" s="4"/>
      <c r="B154" s="3"/>
    </row>
    <row r="155" spans="1:2">
      <c r="A155" s="4"/>
      <c r="B155" s="3"/>
    </row>
    <row r="156" spans="1:2">
      <c r="A156" s="4"/>
      <c r="B156" s="3"/>
    </row>
    <row r="157" spans="1:2">
      <c r="A157" s="3"/>
      <c r="B157" s="3"/>
    </row>
    <row r="158" spans="1:2">
      <c r="A158" s="4"/>
      <c r="B158" s="3"/>
    </row>
    <row r="159" spans="1:2">
      <c r="A159" s="4"/>
      <c r="B159" s="3"/>
    </row>
    <row r="160" spans="1:2">
      <c r="A160" s="4"/>
      <c r="B160" s="3"/>
    </row>
    <row r="161" spans="1:4">
      <c r="A161" s="4"/>
      <c r="B161" s="3"/>
    </row>
    <row r="162" spans="1:4">
      <c r="A162" s="4"/>
      <c r="B162" s="3"/>
    </row>
    <row r="163" spans="1:4">
      <c r="A163" s="4"/>
      <c r="B163" s="3"/>
    </row>
    <row r="164" spans="1:4">
      <c r="A164" s="4"/>
      <c r="B164" s="3"/>
    </row>
    <row r="165" spans="1:4">
      <c r="A165" s="3"/>
      <c r="B165" s="3"/>
    </row>
    <row r="166" spans="1:4">
      <c r="A166" s="4"/>
      <c r="B166" s="3"/>
    </row>
    <row r="167" spans="1:4">
      <c r="A167" s="4"/>
      <c r="B167" s="3"/>
    </row>
    <row r="168" spans="1:4">
      <c r="A168" s="4"/>
      <c r="B168" s="3"/>
    </row>
    <row r="169" spans="1:4">
      <c r="A169" s="3"/>
      <c r="B169" s="3"/>
    </row>
    <row r="170" spans="1:4">
      <c r="A170" s="4"/>
      <c r="B170" s="3"/>
    </row>
    <row r="171" spans="1:4">
      <c r="A171" s="4"/>
      <c r="B171" s="3"/>
    </row>
    <row r="172" spans="1:4">
      <c r="A172" s="4"/>
      <c r="B172" s="3"/>
    </row>
    <row r="173" spans="1:4">
      <c r="A173" s="4"/>
      <c r="B173" s="3"/>
    </row>
    <row r="174" spans="1:4">
      <c r="A174" s="4"/>
      <c r="B174" s="3"/>
    </row>
    <row r="175" spans="1:4">
      <c r="A175" s="4"/>
      <c r="B175" s="3"/>
    </row>
    <row r="176" spans="1:4">
      <c r="A176" s="4"/>
      <c r="B176" s="3"/>
      <c r="D176" s="6"/>
    </row>
    <row r="177" spans="1:11">
      <c r="A177" s="4"/>
      <c r="B177" s="3"/>
    </row>
    <row r="178" spans="1:11">
      <c r="A178" s="3"/>
      <c r="B178" s="3"/>
    </row>
    <row r="179" spans="1:11">
      <c r="A179" s="4"/>
      <c r="B179" s="3"/>
      <c r="K179" s="6"/>
    </row>
    <row r="180" spans="1:11">
      <c r="A180" s="4"/>
      <c r="B180" s="3"/>
      <c r="K180" s="6"/>
    </row>
    <row r="181" spans="1:11">
      <c r="A181" s="4"/>
      <c r="B181" s="3"/>
      <c r="K181" s="6"/>
    </row>
    <row r="182" spans="1:11">
      <c r="A182" s="3"/>
      <c r="B182" s="3"/>
    </row>
    <row r="183" spans="1:11">
      <c r="A183" s="4"/>
      <c r="B183" s="3"/>
    </row>
    <row r="184" spans="1:11">
      <c r="A184" s="4"/>
      <c r="B184" s="3"/>
    </row>
    <row r="185" spans="1:11">
      <c r="A185" s="4"/>
      <c r="B185" s="3"/>
    </row>
    <row r="186" spans="1:11">
      <c r="A186" s="4"/>
      <c r="B186" s="3"/>
    </row>
    <row r="187" spans="1:11">
      <c r="A187" s="4"/>
      <c r="B187" s="3"/>
    </row>
    <row r="188" spans="1:11">
      <c r="A188" s="4"/>
      <c r="B188" s="3"/>
    </row>
    <row r="189" spans="1:11">
      <c r="A189" s="3"/>
      <c r="B189" s="3"/>
    </row>
    <row r="190" spans="1:11">
      <c r="A190" s="4"/>
      <c r="B190" s="3"/>
    </row>
    <row r="191" spans="1:11">
      <c r="A191" s="4"/>
      <c r="B191" s="3"/>
    </row>
    <row r="192" spans="1:11">
      <c r="A192" s="4"/>
      <c r="B192" s="3"/>
    </row>
    <row r="193" spans="1:2">
      <c r="A193" s="4"/>
      <c r="B193" s="3"/>
    </row>
    <row r="194" spans="1:2">
      <c r="A194" s="4"/>
      <c r="B194" s="3"/>
    </row>
    <row r="195" spans="1:2">
      <c r="A195" s="4"/>
      <c r="B195" s="3"/>
    </row>
    <row r="196" spans="1:2">
      <c r="A196" s="4"/>
      <c r="B196" s="3"/>
    </row>
    <row r="197" spans="1:2">
      <c r="A197" s="4"/>
      <c r="B197" s="3"/>
    </row>
    <row r="198" spans="1:2">
      <c r="A198" s="4"/>
      <c r="B198" s="3"/>
    </row>
    <row r="199" spans="1:2">
      <c r="A199" s="4"/>
      <c r="B199" s="3"/>
    </row>
    <row r="200" spans="1:2">
      <c r="A200" s="2"/>
      <c r="B200" s="2"/>
    </row>
    <row r="201" spans="1:2">
      <c r="A201" s="4"/>
      <c r="B201" s="3"/>
    </row>
    <row r="202" spans="1:2">
      <c r="A202" s="3"/>
      <c r="B202" s="3"/>
    </row>
    <row r="203" spans="1:2">
      <c r="A203" s="4"/>
      <c r="B203" s="3"/>
    </row>
    <row r="204" spans="1:2">
      <c r="A204" s="4"/>
      <c r="B204" s="3"/>
    </row>
    <row r="205" spans="1:2">
      <c r="A205" s="4"/>
      <c r="B205" s="3"/>
    </row>
    <row r="206" spans="1:2">
      <c r="A206" s="3"/>
      <c r="B206" s="3"/>
    </row>
    <row r="207" spans="1:2">
      <c r="A207" s="4"/>
      <c r="B207" s="3"/>
    </row>
    <row r="208" spans="1:2">
      <c r="A208" s="4"/>
      <c r="B208" s="3"/>
    </row>
    <row r="209" spans="1:9">
      <c r="A209" s="4"/>
      <c r="B209" s="3"/>
    </row>
    <row r="210" spans="1:9">
      <c r="A210" s="4"/>
      <c r="B210" s="3"/>
    </row>
    <row r="211" spans="1:9">
      <c r="A211" s="3"/>
      <c r="B211" s="3"/>
    </row>
    <row r="212" spans="1:9">
      <c r="A212" s="4"/>
      <c r="B212" s="3"/>
    </row>
    <row r="213" spans="1:9">
      <c r="A213" s="4"/>
      <c r="B213" s="3"/>
    </row>
    <row r="214" spans="1:9">
      <c r="A214" s="4"/>
      <c r="B214" s="3"/>
      <c r="I214" s="6"/>
    </row>
    <row r="215" spans="1:9">
      <c r="A215" s="4"/>
      <c r="B215" s="3"/>
    </row>
    <row r="216" spans="1:9">
      <c r="A216" s="3"/>
      <c r="B216" s="3"/>
    </row>
    <row r="217" spans="1:9">
      <c r="A217" s="4"/>
      <c r="B217" s="3"/>
    </row>
    <row r="218" spans="1:9">
      <c r="A218" s="4"/>
      <c r="B218" s="3"/>
    </row>
    <row r="219" spans="1:9">
      <c r="A219" s="4"/>
      <c r="B219" s="3"/>
    </row>
    <row r="220" spans="1:9">
      <c r="A220" s="4"/>
      <c r="B220" s="3"/>
    </row>
    <row r="221" spans="1:9">
      <c r="A221" s="4"/>
      <c r="B221" s="3"/>
    </row>
    <row r="222" spans="1:9">
      <c r="A222" s="4"/>
      <c r="B222" s="3"/>
    </row>
    <row r="223" spans="1:9">
      <c r="A223" s="3"/>
      <c r="B223" s="3"/>
    </row>
    <row r="224" spans="1:9">
      <c r="A224" s="4"/>
      <c r="B224" s="3"/>
    </row>
    <row r="225" spans="1:2">
      <c r="A225" s="4"/>
      <c r="B225" s="3"/>
    </row>
    <row r="226" spans="1:2">
      <c r="A226" s="4"/>
      <c r="B226" s="3"/>
    </row>
    <row r="227" spans="1:2">
      <c r="A227" s="4"/>
      <c r="B227" s="3"/>
    </row>
    <row r="228" spans="1:2">
      <c r="A228" s="4"/>
      <c r="B228" s="3"/>
    </row>
    <row r="229" spans="1:2">
      <c r="A229" s="3"/>
      <c r="B229" s="3"/>
    </row>
    <row r="230" spans="1:2">
      <c r="A230" s="4"/>
      <c r="B230" s="3"/>
    </row>
    <row r="231" spans="1:2">
      <c r="A231" s="4"/>
      <c r="B231" s="3"/>
    </row>
    <row r="232" spans="1:2">
      <c r="A232" s="4"/>
      <c r="B232" s="3"/>
    </row>
    <row r="233" spans="1:2" ht="24.75" customHeight="1">
      <c r="A233" s="3"/>
      <c r="B233" s="3"/>
    </row>
    <row r="234" spans="1:2" ht="12.75" customHeight="1">
      <c r="A234" s="3"/>
      <c r="B234" s="3"/>
    </row>
    <row r="235" spans="1:2" ht="12.75" customHeight="1">
      <c r="A235" s="3"/>
      <c r="B235" s="3"/>
    </row>
    <row r="236" spans="1:2">
      <c r="A236" s="3"/>
      <c r="B236" s="3"/>
    </row>
    <row r="237" spans="1:2">
      <c r="A237" s="4"/>
      <c r="B237" s="3"/>
    </row>
    <row r="238" spans="1:2">
      <c r="A238" s="4"/>
      <c r="B238" s="3"/>
    </row>
    <row r="239" spans="1:2">
      <c r="A239" s="4"/>
      <c r="B239" s="3"/>
    </row>
    <row r="240" spans="1:2">
      <c r="A240" s="4"/>
      <c r="B240" s="3"/>
    </row>
    <row r="241" spans="1:5">
      <c r="A241" s="4"/>
      <c r="B241" s="3"/>
    </row>
    <row r="242" spans="1:5">
      <c r="A242" s="4"/>
      <c r="B242" s="3"/>
    </row>
    <row r="243" spans="1:5">
      <c r="A243" s="3"/>
      <c r="B243" s="3"/>
    </row>
    <row r="244" spans="1:5">
      <c r="A244" s="4"/>
      <c r="B244" s="3"/>
    </row>
    <row r="245" spans="1:5">
      <c r="A245" s="4"/>
      <c r="B245" s="3"/>
    </row>
    <row r="246" spans="1:5">
      <c r="A246" s="4"/>
      <c r="B246" s="3"/>
    </row>
    <row r="247" spans="1:5">
      <c r="A247" s="4"/>
      <c r="B247" s="3"/>
    </row>
    <row r="248" spans="1:5">
      <c r="A248" s="4"/>
      <c r="B248" s="3"/>
    </row>
    <row r="249" spans="1:5">
      <c r="A249" s="4"/>
      <c r="B249" s="3"/>
    </row>
    <row r="250" spans="1:5">
      <c r="A250" s="3"/>
      <c r="B250" s="3"/>
      <c r="E250" s="27"/>
    </row>
    <row r="251" spans="1:5">
      <c r="A251" s="4"/>
      <c r="B251" s="3"/>
    </row>
    <row r="252" spans="1:5">
      <c r="A252" s="4"/>
      <c r="B252" s="3"/>
    </row>
    <row r="253" spans="1:5">
      <c r="A253" s="4"/>
      <c r="B253" s="3"/>
    </row>
    <row r="254" spans="1:5">
      <c r="A254" s="4"/>
      <c r="B254" s="3"/>
      <c r="E254" s="29"/>
    </row>
    <row r="255" spans="1:5">
      <c r="A255" s="4"/>
      <c r="B255" s="3"/>
    </row>
    <row r="256" spans="1:5">
      <c r="A256" s="3"/>
      <c r="B256" s="3"/>
    </row>
    <row r="257" spans="1:2">
      <c r="A257" s="4"/>
      <c r="B257" s="3"/>
    </row>
    <row r="258" spans="1:2">
      <c r="A258" s="4"/>
      <c r="B258" s="3"/>
    </row>
    <row r="259" spans="1:2">
      <c r="A259" s="4"/>
      <c r="B259" s="3"/>
    </row>
    <row r="260" spans="1:2">
      <c r="A260" s="4"/>
      <c r="B260" s="3"/>
    </row>
    <row r="261" spans="1:2">
      <c r="A261" s="4"/>
      <c r="B261" s="3"/>
    </row>
    <row r="262" spans="1:2">
      <c r="A262" s="4"/>
      <c r="B262" s="3"/>
    </row>
    <row r="263" spans="1:2">
      <c r="A263" s="4"/>
      <c r="B263" s="3"/>
    </row>
    <row r="264" spans="1:2">
      <c r="A264" s="3"/>
      <c r="B264" s="3"/>
    </row>
    <row r="265" spans="1:2">
      <c r="A265" s="4"/>
      <c r="B265" s="3"/>
    </row>
    <row r="266" spans="1:2">
      <c r="A266" s="4"/>
      <c r="B266" s="3"/>
    </row>
    <row r="267" spans="1:2">
      <c r="A267" s="4"/>
      <c r="B267" s="3"/>
    </row>
    <row r="268" spans="1:2">
      <c r="A268" s="3"/>
      <c r="B268" s="3"/>
    </row>
    <row r="269" spans="1:2">
      <c r="A269" s="4"/>
      <c r="B269" s="3"/>
    </row>
    <row r="270" spans="1:2">
      <c r="A270" s="4"/>
      <c r="B270" s="3"/>
    </row>
    <row r="271" spans="1:2">
      <c r="A271" s="4"/>
      <c r="B271" s="3"/>
    </row>
  </sheetData>
  <phoneticPr fontId="2" type="noConversion"/>
  <pageMargins left="0.75" right="0.75" top="1" bottom="1" header="0.5" footer="0.5"/>
  <pageSetup paperSize="9" scale="53" orientation="portrait" r:id="rId1"/>
  <headerFooter alignWithMargins="0"/>
</worksheet>
</file>

<file path=xl/worksheets/sheet6.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2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T5-1a. Accounting</vt:lpstr>
      <vt:lpstr>T5-1b. Accounting index</vt:lpstr>
      <vt:lpstr>T5-1c. Accounting table</vt:lpstr>
      <vt:lpstr>T5-2. Country summary index</vt:lpstr>
      <vt:lpstr>T5-3. Country summary %</vt:lpstr>
      <vt:lpstr>Sheet1</vt:lpstr>
    </vt:vector>
  </TitlesOfParts>
  <Company>APSEG ANU</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Phillipad</dc:creator>
  <cp:lastModifiedBy>Misa</cp:lastModifiedBy>
  <cp:lastPrinted>2010-12-15T02:17:40Z</cp:lastPrinted>
  <dcterms:created xsi:type="dcterms:W3CDTF">2008-12-21T22:57:02Z</dcterms:created>
  <dcterms:modified xsi:type="dcterms:W3CDTF">2011-06-21T09:42:57Z</dcterms:modified>
</cp:coreProperties>
</file>