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60" windowWidth="15390" windowHeight="5310" tabRatio="867" firstSheet="8" activeTab="12"/>
  </bookViews>
  <sheets>
    <sheet name="T4-1a. Life" sheetId="1" r:id="rId1"/>
    <sheet name="T4-1b. Life index" sheetId="12" r:id="rId2"/>
    <sheet name="T4-1c. Life table" sheetId="16" r:id="rId3"/>
    <sheet name="T4-2a. Medical" sheetId="2" r:id="rId4"/>
    <sheet name="T4-2b. Medical index" sheetId="10" r:id="rId5"/>
    <sheet name="T4-3a. Property" sheetId="3" r:id="rId6"/>
    <sheet name="T4-3b. Property index" sheetId="9" r:id="rId7"/>
    <sheet name="T4-4a. Reinsurance" sheetId="6" r:id="rId8"/>
    <sheet name="T4-4b. Reinsurance index" sheetId="13" r:id="rId9"/>
    <sheet name="T4-5a. Broking" sheetId="5" r:id="rId10"/>
    <sheet name="T4-5b. Broking index" sheetId="8" r:id="rId11"/>
    <sheet name="T4-6. Country summary" sheetId="14" r:id="rId12"/>
    <sheet name="T4-7ab. Country summary %" sheetId="15" r:id="rId13"/>
  </sheets>
  <calcPr calcId="125725" calcMode="manual"/>
</workbook>
</file>

<file path=xl/calcChain.xml><?xml version="1.0" encoding="utf-8"?>
<calcChain xmlns="http://schemas.openxmlformats.org/spreadsheetml/2006/main">
  <c r="B57" i="16"/>
  <c r="C57"/>
  <c r="D57"/>
  <c r="E57"/>
  <c r="F57"/>
  <c r="G57"/>
  <c r="H57"/>
  <c r="I57"/>
  <c r="J57"/>
  <c r="K57"/>
  <c r="B56"/>
  <c r="C56"/>
  <c r="D56"/>
  <c r="E56"/>
  <c r="F56"/>
  <c r="G56"/>
  <c r="H56"/>
  <c r="I56"/>
  <c r="J56"/>
  <c r="K56"/>
  <c r="L56" s="1"/>
  <c r="B54"/>
  <c r="C54"/>
  <c r="D54"/>
  <c r="E54"/>
  <c r="F54"/>
  <c r="G54"/>
  <c r="H54"/>
  <c r="I54"/>
  <c r="J54"/>
  <c r="K54"/>
  <c r="B53"/>
  <c r="C53"/>
  <c r="D53"/>
  <c r="E53"/>
  <c r="F53"/>
  <c r="G53"/>
  <c r="H53"/>
  <c r="I53"/>
  <c r="J53"/>
  <c r="K53"/>
  <c r="B50"/>
  <c r="C50"/>
  <c r="D50"/>
  <c r="E50"/>
  <c r="F50"/>
  <c r="G50"/>
  <c r="H50"/>
  <c r="I50"/>
  <c r="J50"/>
  <c r="K50"/>
  <c r="B49"/>
  <c r="C49"/>
  <c r="D49"/>
  <c r="E49"/>
  <c r="F49"/>
  <c r="G49"/>
  <c r="H49"/>
  <c r="I49"/>
  <c r="J49"/>
  <c r="K49"/>
  <c r="L49" s="1"/>
  <c r="B48"/>
  <c r="C48"/>
  <c r="D48"/>
  <c r="E48"/>
  <c r="F48"/>
  <c r="G48"/>
  <c r="H48"/>
  <c r="I48"/>
  <c r="J48"/>
  <c r="K48"/>
  <c r="B47"/>
  <c r="C47"/>
  <c r="D47"/>
  <c r="E47"/>
  <c r="F47"/>
  <c r="G47"/>
  <c r="H47"/>
  <c r="I47"/>
  <c r="J47"/>
  <c r="K47"/>
  <c r="B44"/>
  <c r="C44"/>
  <c r="D44"/>
  <c r="E44"/>
  <c r="F44"/>
  <c r="G44"/>
  <c r="H44"/>
  <c r="I44"/>
  <c r="J44"/>
  <c r="K44"/>
  <c r="B43"/>
  <c r="C43"/>
  <c r="D43"/>
  <c r="E43"/>
  <c r="F43"/>
  <c r="G43"/>
  <c r="H43"/>
  <c r="I43"/>
  <c r="J43"/>
  <c r="K43"/>
  <c r="B42"/>
  <c r="C42"/>
  <c r="D42"/>
  <c r="E42"/>
  <c r="F42"/>
  <c r="G42"/>
  <c r="H42"/>
  <c r="I42"/>
  <c r="J42"/>
  <c r="L42" s="1"/>
  <c r="K42"/>
  <c r="B41"/>
  <c r="C41"/>
  <c r="D41"/>
  <c r="E41"/>
  <c r="F41"/>
  <c r="G41"/>
  <c r="H41"/>
  <c r="I41"/>
  <c r="J41"/>
  <c r="K41"/>
  <c r="B35"/>
  <c r="C35"/>
  <c r="D35"/>
  <c r="E35"/>
  <c r="F35"/>
  <c r="G35"/>
  <c r="H35"/>
  <c r="I35"/>
  <c r="J35"/>
  <c r="L35" s="1"/>
  <c r="K35"/>
  <c r="B21"/>
  <c r="C21"/>
  <c r="D21"/>
  <c r="E21"/>
  <c r="F21"/>
  <c r="G21"/>
  <c r="H21"/>
  <c r="I21"/>
  <c r="J21"/>
  <c r="K21"/>
  <c r="B20"/>
  <c r="C20"/>
  <c r="D20"/>
  <c r="E20"/>
  <c r="F20"/>
  <c r="G20"/>
  <c r="H20"/>
  <c r="I20"/>
  <c r="J20"/>
  <c r="K20"/>
  <c r="B18"/>
  <c r="C18"/>
  <c r="D18"/>
  <c r="E18"/>
  <c r="F18"/>
  <c r="G18"/>
  <c r="H18"/>
  <c r="I18"/>
  <c r="J18"/>
  <c r="K18"/>
  <c r="B17"/>
  <c r="C17"/>
  <c r="D17"/>
  <c r="E17"/>
  <c r="F17"/>
  <c r="G17"/>
  <c r="H17"/>
  <c r="I17"/>
  <c r="J17"/>
  <c r="K17"/>
  <c r="B12"/>
  <c r="C12"/>
  <c r="D12"/>
  <c r="E12"/>
  <c r="F12"/>
  <c r="G12"/>
  <c r="H12"/>
  <c r="I12"/>
  <c r="J12"/>
  <c r="K12"/>
  <c r="B11"/>
  <c r="C11"/>
  <c r="D11"/>
  <c r="E11"/>
  <c r="F11"/>
  <c r="G11"/>
  <c r="H11"/>
  <c r="I11"/>
  <c r="J11"/>
  <c r="K11"/>
  <c r="F160" i="13"/>
  <c r="F162"/>
  <c r="F167"/>
  <c r="F169"/>
  <c r="F160" i="9"/>
  <c r="F162"/>
  <c r="F167"/>
  <c r="F169"/>
  <c r="F160" i="10"/>
  <c r="F162"/>
  <c r="F167"/>
  <c r="F169"/>
  <c r="F160" i="12"/>
  <c r="F57" i="14" s="1"/>
  <c r="E58" i="15" s="1"/>
  <c r="F162" i="12"/>
  <c r="F167"/>
  <c r="F169"/>
  <c r="E152" i="10"/>
  <c r="E153"/>
  <c r="E50" i="12"/>
  <c r="E51"/>
  <c r="F115"/>
  <c r="F116"/>
  <c r="F127"/>
  <c r="F10" i="14" s="1"/>
  <c r="F128" i="12"/>
  <c r="E38" i="16"/>
  <c r="F152" i="10"/>
  <c r="F153"/>
  <c r="G152"/>
  <c r="G153"/>
  <c r="G167" i="12"/>
  <c r="G169"/>
  <c r="G66" i="14" s="1"/>
  <c r="F67" i="15" s="1"/>
  <c r="G115" i="12"/>
  <c r="G121"/>
  <c r="L167"/>
  <c r="L169"/>
  <c r="L66" i="14"/>
  <c r="K67" i="15" s="1"/>
  <c r="L49" i="12"/>
  <c r="L93"/>
  <c r="F218"/>
  <c r="G160"/>
  <c r="G162"/>
  <c r="L160"/>
  <c r="L162"/>
  <c r="L88"/>
  <c r="I20"/>
  <c r="I42"/>
  <c r="I43"/>
  <c r="I55"/>
  <c r="I62"/>
  <c r="I95"/>
  <c r="I152" i="10"/>
  <c r="I169" i="12"/>
  <c r="I115"/>
  <c r="H34" i="16" s="1"/>
  <c r="I116" i="12"/>
  <c r="K152" i="10"/>
  <c r="K167" i="12"/>
  <c r="K169"/>
  <c r="K219"/>
  <c r="K208"/>
  <c r="K213"/>
  <c r="K134" i="10"/>
  <c r="K153"/>
  <c r="K121" i="12"/>
  <c r="I18"/>
  <c r="I90"/>
  <c r="K218"/>
  <c r="K160"/>
  <c r="K57" i="14" s="1"/>
  <c r="J58" i="15" s="1"/>
  <c r="K162" i="12"/>
  <c r="K20"/>
  <c r="K42"/>
  <c r="K49"/>
  <c r="K50"/>
  <c r="K51"/>
  <c r="K54"/>
  <c r="K55"/>
  <c r="K62"/>
  <c r="K95"/>
  <c r="K106"/>
  <c r="K18"/>
  <c r="K36"/>
  <c r="K61"/>
  <c r="K90"/>
  <c r="K18" i="8"/>
  <c r="K20"/>
  <c r="K36"/>
  <c r="K42"/>
  <c r="K49"/>
  <c r="K50"/>
  <c r="K51"/>
  <c r="K54"/>
  <c r="K55"/>
  <c r="K61"/>
  <c r="K62"/>
  <c r="K90"/>
  <c r="K95"/>
  <c r="K106"/>
  <c r="K121"/>
  <c r="K134"/>
  <c r="K152"/>
  <c r="K153"/>
  <c r="K160"/>
  <c r="K162"/>
  <c r="K167"/>
  <c r="K169"/>
  <c r="K208"/>
  <c r="K213"/>
  <c r="K218"/>
  <c r="K219"/>
  <c r="K49" i="14" s="1"/>
  <c r="J48" i="15" s="1"/>
  <c r="E152" i="8"/>
  <c r="E153"/>
  <c r="E50"/>
  <c r="E51"/>
  <c r="F18"/>
  <c r="F79"/>
  <c r="F93"/>
  <c r="F106"/>
  <c r="F115"/>
  <c r="F116"/>
  <c r="F127"/>
  <c r="F128"/>
  <c r="F46" i="14" s="1"/>
  <c r="E45" i="15" s="1"/>
  <c r="F152" i="8"/>
  <c r="F153"/>
  <c r="F134"/>
  <c r="F143"/>
  <c r="F160"/>
  <c r="F162"/>
  <c r="F213"/>
  <c r="F218"/>
  <c r="F219"/>
  <c r="G152"/>
  <c r="G153"/>
  <c r="G160"/>
  <c r="G162"/>
  <c r="G167"/>
  <c r="G169"/>
  <c r="G115"/>
  <c r="G121"/>
  <c r="I18"/>
  <c r="I20"/>
  <c r="I42"/>
  <c r="I43"/>
  <c r="I55"/>
  <c r="I62"/>
  <c r="I90"/>
  <c r="I95"/>
  <c r="I152"/>
  <c r="I169"/>
  <c r="I115"/>
  <c r="I116"/>
  <c r="L167"/>
  <c r="L169"/>
  <c r="L160"/>
  <c r="L48" i="14" s="1"/>
  <c r="K47" i="15" s="1"/>
  <c r="L162" i="8"/>
  <c r="L49"/>
  <c r="L88"/>
  <c r="L93"/>
  <c r="K18" i="13"/>
  <c r="K20"/>
  <c r="K36"/>
  <c r="K42"/>
  <c r="K49"/>
  <c r="K50"/>
  <c r="K51"/>
  <c r="K54"/>
  <c r="K55"/>
  <c r="K61"/>
  <c r="K62"/>
  <c r="K90"/>
  <c r="K95"/>
  <c r="K106"/>
  <c r="K121"/>
  <c r="K134"/>
  <c r="K152"/>
  <c r="K153"/>
  <c r="K160"/>
  <c r="K162"/>
  <c r="K167"/>
  <c r="K169"/>
  <c r="K39" i="14" s="1"/>
  <c r="J38" i="15" s="1"/>
  <c r="K208" i="13"/>
  <c r="K213"/>
  <c r="K218"/>
  <c r="K219"/>
  <c r="E152"/>
  <c r="E153"/>
  <c r="E50"/>
  <c r="E51"/>
  <c r="F18"/>
  <c r="F20"/>
  <c r="F49"/>
  <c r="F50"/>
  <c r="F51"/>
  <c r="F54"/>
  <c r="F55"/>
  <c r="F115"/>
  <c r="F116"/>
  <c r="F127"/>
  <c r="F128"/>
  <c r="F37" i="14" s="1"/>
  <c r="E36" i="15" s="1"/>
  <c r="F152" i="13"/>
  <c r="F153"/>
  <c r="F218"/>
  <c r="G152"/>
  <c r="G153"/>
  <c r="G160"/>
  <c r="G162"/>
  <c r="G167"/>
  <c r="G169"/>
  <c r="G115"/>
  <c r="G121"/>
  <c r="I18"/>
  <c r="I20"/>
  <c r="I42"/>
  <c r="I43"/>
  <c r="I55"/>
  <c r="I62"/>
  <c r="I90"/>
  <c r="I95"/>
  <c r="I152"/>
  <c r="I169"/>
  <c r="I115"/>
  <c r="I116"/>
  <c r="L167"/>
  <c r="L169"/>
  <c r="L160"/>
  <c r="L162"/>
  <c r="L49"/>
  <c r="L88"/>
  <c r="L93"/>
  <c r="K18" i="9"/>
  <c r="K20"/>
  <c r="K36"/>
  <c r="K42"/>
  <c r="K49"/>
  <c r="K50"/>
  <c r="K51"/>
  <c r="K54"/>
  <c r="K55"/>
  <c r="K61"/>
  <c r="K62"/>
  <c r="K90"/>
  <c r="K95"/>
  <c r="K106"/>
  <c r="K121"/>
  <c r="K134"/>
  <c r="K152"/>
  <c r="K153"/>
  <c r="K160"/>
  <c r="K162"/>
  <c r="K167"/>
  <c r="K169"/>
  <c r="K30" i="14"/>
  <c r="J29" i="15" s="1"/>
  <c r="K208" i="9"/>
  <c r="K213"/>
  <c r="K218"/>
  <c r="K219"/>
  <c r="E152"/>
  <c r="E153"/>
  <c r="E50"/>
  <c r="E51"/>
  <c r="F115"/>
  <c r="F116"/>
  <c r="F127"/>
  <c r="F128"/>
  <c r="F28" i="14" s="1"/>
  <c r="E27" i="15" s="1"/>
  <c r="F152" i="9"/>
  <c r="F153"/>
  <c r="F218"/>
  <c r="G152"/>
  <c r="G153"/>
  <c r="G160"/>
  <c r="G162"/>
  <c r="G167"/>
  <c r="G169"/>
  <c r="G115"/>
  <c r="G121"/>
  <c r="I18"/>
  <c r="I20"/>
  <c r="I42"/>
  <c r="I43"/>
  <c r="I55"/>
  <c r="I62"/>
  <c r="I90"/>
  <c r="I95"/>
  <c r="I152"/>
  <c r="I169"/>
  <c r="I115"/>
  <c r="I116"/>
  <c r="L167"/>
  <c r="L169"/>
  <c r="L160"/>
  <c r="L162"/>
  <c r="L30" i="14"/>
  <c r="K29" i="15" s="1"/>
  <c r="L49" i="9"/>
  <c r="L88"/>
  <c r="L93"/>
  <c r="K18" i="10"/>
  <c r="K20"/>
  <c r="K36"/>
  <c r="K42"/>
  <c r="K49"/>
  <c r="K50"/>
  <c r="K51"/>
  <c r="K54"/>
  <c r="K55"/>
  <c r="K61"/>
  <c r="K62"/>
  <c r="K90"/>
  <c r="K95"/>
  <c r="K106"/>
  <c r="K121"/>
  <c r="K160"/>
  <c r="K162"/>
  <c r="K167"/>
  <c r="K169"/>
  <c r="K21" i="14" s="1"/>
  <c r="J20" i="15" s="1"/>
  <c r="K208" i="10"/>
  <c r="K213"/>
  <c r="K218"/>
  <c r="K219"/>
  <c r="E50"/>
  <c r="E51"/>
  <c r="F115"/>
  <c r="F116"/>
  <c r="F127"/>
  <c r="F128"/>
  <c r="F218"/>
  <c r="G160"/>
  <c r="G162"/>
  <c r="G167"/>
  <c r="G169"/>
  <c r="G115"/>
  <c r="G121"/>
  <c r="H61"/>
  <c r="I18"/>
  <c r="I20"/>
  <c r="I42"/>
  <c r="I43"/>
  <c r="I55"/>
  <c r="I62"/>
  <c r="I90"/>
  <c r="I95"/>
  <c r="I169"/>
  <c r="I115"/>
  <c r="I116"/>
  <c r="L167"/>
  <c r="L169"/>
  <c r="L160"/>
  <c r="L162"/>
  <c r="L49"/>
  <c r="L88"/>
  <c r="L93"/>
  <c r="L218"/>
  <c r="L219"/>
  <c r="K134" i="12"/>
  <c r="K152"/>
  <c r="K153"/>
  <c r="E152"/>
  <c r="E153"/>
  <c r="F152"/>
  <c r="F153"/>
  <c r="G152"/>
  <c r="G153"/>
  <c r="I152"/>
  <c r="L9"/>
  <c r="L10"/>
  <c r="L11"/>
  <c r="L12"/>
  <c r="F9"/>
  <c r="F10"/>
  <c r="F11"/>
  <c r="F12"/>
  <c r="F5" i="14" s="1"/>
  <c r="E4" i="15" s="1"/>
  <c r="K9" i="12"/>
  <c r="K10"/>
  <c r="K11"/>
  <c r="K12"/>
  <c r="E219" i="8"/>
  <c r="E218"/>
  <c r="E213"/>
  <c r="E208"/>
  <c r="E49" i="14" s="1"/>
  <c r="D48" i="15" s="1"/>
  <c r="E169" i="8"/>
  <c r="E167"/>
  <c r="E162"/>
  <c r="E160"/>
  <c r="E143"/>
  <c r="E134"/>
  <c r="E128"/>
  <c r="E127"/>
  <c r="E46" i="14" s="1"/>
  <c r="D45" i="15" s="1"/>
  <c r="E121" i="8"/>
  <c r="E116"/>
  <c r="E115"/>
  <c r="E108"/>
  <c r="E107"/>
  <c r="E106"/>
  <c r="E103"/>
  <c r="E102"/>
  <c r="E101"/>
  <c r="E95"/>
  <c r="E94"/>
  <c r="E93"/>
  <c r="E90"/>
  <c r="E89"/>
  <c r="E88"/>
  <c r="E82"/>
  <c r="E81"/>
  <c r="E80"/>
  <c r="E79"/>
  <c r="E76"/>
  <c r="E75"/>
  <c r="E74"/>
  <c r="E73"/>
  <c r="E67"/>
  <c r="E66"/>
  <c r="E62"/>
  <c r="E61"/>
  <c r="E55"/>
  <c r="E54"/>
  <c r="E49"/>
  <c r="E44"/>
  <c r="E43"/>
  <c r="E42"/>
  <c r="E38"/>
  <c r="E37"/>
  <c r="E36"/>
  <c r="E20"/>
  <c r="E18"/>
  <c r="E44" i="14" s="1"/>
  <c r="E12" i="8"/>
  <c r="E11"/>
  <c r="E10"/>
  <c r="E9"/>
  <c r="E219" i="13"/>
  <c r="E218"/>
  <c r="E213"/>
  <c r="E208"/>
  <c r="E169"/>
  <c r="E167"/>
  <c r="E162"/>
  <c r="E160"/>
  <c r="E39" i="14" s="1"/>
  <c r="D38" i="15" s="1"/>
  <c r="E143" i="13"/>
  <c r="E134"/>
  <c r="E128"/>
  <c r="E127"/>
  <c r="E37" i="14" s="1"/>
  <c r="D36" i="15" s="1"/>
  <c r="E121" i="13"/>
  <c r="E116"/>
  <c r="E115"/>
  <c r="E108"/>
  <c r="E107"/>
  <c r="E106"/>
  <c r="E103"/>
  <c r="E102"/>
  <c r="E101"/>
  <c r="E95"/>
  <c r="E94"/>
  <c r="E93"/>
  <c r="E90"/>
  <c r="E89"/>
  <c r="E88"/>
  <c r="E82"/>
  <c r="E81"/>
  <c r="E80"/>
  <c r="E79"/>
  <c r="E76"/>
  <c r="E75"/>
  <c r="E74"/>
  <c r="E73"/>
  <c r="E67"/>
  <c r="E66"/>
  <c r="E62"/>
  <c r="E61"/>
  <c r="E55"/>
  <c r="E54"/>
  <c r="E49"/>
  <c r="E44"/>
  <c r="E43"/>
  <c r="E42"/>
  <c r="E38"/>
  <c r="E37"/>
  <c r="E36"/>
  <c r="E20"/>
  <c r="E18"/>
  <c r="E35" i="14" s="1"/>
  <c r="E12" i="13"/>
  <c r="E11"/>
  <c r="E10"/>
  <c r="E9"/>
  <c r="E219" i="9"/>
  <c r="E218"/>
  <c r="E213"/>
  <c r="E208"/>
  <c r="E31" i="14" s="1"/>
  <c r="D30" i="15" s="1"/>
  <c r="E169" i="9"/>
  <c r="E167"/>
  <c r="E162"/>
  <c r="E160"/>
  <c r="E143"/>
  <c r="E134"/>
  <c r="E128"/>
  <c r="E127"/>
  <c r="E28" i="14"/>
  <c r="D27" i="15" s="1"/>
  <c r="E121" i="9"/>
  <c r="E116"/>
  <c r="E115"/>
  <c r="E108"/>
  <c r="E107"/>
  <c r="E106"/>
  <c r="E103"/>
  <c r="E102"/>
  <c r="E101"/>
  <c r="E95"/>
  <c r="E94"/>
  <c r="E93"/>
  <c r="E90"/>
  <c r="E89"/>
  <c r="E88"/>
  <c r="E82"/>
  <c r="E81"/>
  <c r="E80"/>
  <c r="E79"/>
  <c r="E76"/>
  <c r="E75"/>
  <c r="E74"/>
  <c r="E73"/>
  <c r="E67"/>
  <c r="E66"/>
  <c r="E62"/>
  <c r="E61"/>
  <c r="E55"/>
  <c r="E54"/>
  <c r="E49"/>
  <c r="E44"/>
  <c r="E43"/>
  <c r="E42"/>
  <c r="E38"/>
  <c r="E37"/>
  <c r="E36"/>
  <c r="E20"/>
  <c r="E18"/>
  <c r="E26" i="14" s="1"/>
  <c r="E12" i="9"/>
  <c r="E11"/>
  <c r="E10"/>
  <c r="E9"/>
  <c r="E219" i="10"/>
  <c r="E218"/>
  <c r="E213"/>
  <c r="E208"/>
  <c r="E22" i="14" s="1"/>
  <c r="D21" i="15" s="1"/>
  <c r="E169" i="10"/>
  <c r="E167"/>
  <c r="E162"/>
  <c r="E160"/>
  <c r="E143"/>
  <c r="E134"/>
  <c r="E128"/>
  <c r="E127"/>
  <c r="E19" i="14" s="1"/>
  <c r="D18" i="15" s="1"/>
  <c r="E121" i="10"/>
  <c r="E116"/>
  <c r="E115"/>
  <c r="E18" i="14" s="1"/>
  <c r="D17" i="15" s="1"/>
  <c r="E108" i="10"/>
  <c r="E107"/>
  <c r="E106"/>
  <c r="E103"/>
  <c r="E102"/>
  <c r="E101"/>
  <c r="E95"/>
  <c r="E94"/>
  <c r="E93"/>
  <c r="E90"/>
  <c r="E89"/>
  <c r="E88"/>
  <c r="E82"/>
  <c r="E81"/>
  <c r="E80"/>
  <c r="E79"/>
  <c r="E76"/>
  <c r="E75"/>
  <c r="E74"/>
  <c r="E73"/>
  <c r="E67"/>
  <c r="E66"/>
  <c r="E62"/>
  <c r="E61"/>
  <c r="E55"/>
  <c r="E54"/>
  <c r="E49"/>
  <c r="E44"/>
  <c r="E43"/>
  <c r="E42"/>
  <c r="E38"/>
  <c r="E37"/>
  <c r="E36"/>
  <c r="E20"/>
  <c r="E18"/>
  <c r="E12"/>
  <c r="E11"/>
  <c r="E10"/>
  <c r="E9"/>
  <c r="E219" i="12"/>
  <c r="E218"/>
  <c r="E213"/>
  <c r="E208"/>
  <c r="E169"/>
  <c r="E167"/>
  <c r="E162"/>
  <c r="E160"/>
  <c r="E143"/>
  <c r="E134"/>
  <c r="E11" i="14"/>
  <c r="D10" i="15" s="1"/>
  <c r="E128" i="12"/>
  <c r="E127"/>
  <c r="D38" i="16" s="1"/>
  <c r="E121" i="12"/>
  <c r="E116"/>
  <c r="E115"/>
  <c r="E108"/>
  <c r="E107"/>
  <c r="E106"/>
  <c r="D31" i="16" s="1"/>
  <c r="E103" i="12"/>
  <c r="E102"/>
  <c r="E101"/>
  <c r="E95"/>
  <c r="E94"/>
  <c r="E93"/>
  <c r="E90"/>
  <c r="E89"/>
  <c r="E88"/>
  <c r="E82"/>
  <c r="E81"/>
  <c r="E80"/>
  <c r="E79"/>
  <c r="E76"/>
  <c r="E75"/>
  <c r="E74"/>
  <c r="E73"/>
  <c r="E67"/>
  <c r="E66"/>
  <c r="E62"/>
  <c r="E61"/>
  <c r="E55"/>
  <c r="E54"/>
  <c r="E49"/>
  <c r="D16" i="16" s="1"/>
  <c r="E44" i="12"/>
  <c r="E43"/>
  <c r="E42"/>
  <c r="D15" i="16"/>
  <c r="E38" i="12"/>
  <c r="E37"/>
  <c r="E36"/>
  <c r="E20"/>
  <c r="E18"/>
  <c r="E12"/>
  <c r="E11"/>
  <c r="E10"/>
  <c r="E9"/>
  <c r="D134" i="10"/>
  <c r="D143"/>
  <c r="D152"/>
  <c r="D153"/>
  <c r="D20" i="14" s="1"/>
  <c r="D167" i="12"/>
  <c r="D169"/>
  <c r="D66" i="14" s="1"/>
  <c r="C67" i="15" s="1"/>
  <c r="D160" i="12"/>
  <c r="D162"/>
  <c r="D134"/>
  <c r="D143"/>
  <c r="D152"/>
  <c r="D153"/>
  <c r="D18" i="8"/>
  <c r="D20"/>
  <c r="D134"/>
  <c r="D143"/>
  <c r="D152"/>
  <c r="D153"/>
  <c r="D160"/>
  <c r="D162"/>
  <c r="D167"/>
  <c r="D169"/>
  <c r="D134" i="13"/>
  <c r="D143"/>
  <c r="D152"/>
  <c r="D153"/>
  <c r="D160"/>
  <c r="D162"/>
  <c r="D167"/>
  <c r="D169"/>
  <c r="D134" i="9"/>
  <c r="D143"/>
  <c r="D152"/>
  <c r="D153"/>
  <c r="D160"/>
  <c r="D162"/>
  <c r="D167"/>
  <c r="D169"/>
  <c r="D160" i="10"/>
  <c r="D162"/>
  <c r="D167"/>
  <c r="D169"/>
  <c r="H9" i="12"/>
  <c r="H10"/>
  <c r="H11"/>
  <c r="H12"/>
  <c r="L219"/>
  <c r="J219"/>
  <c r="I219"/>
  <c r="H219"/>
  <c r="G219"/>
  <c r="F219"/>
  <c r="D219"/>
  <c r="L218"/>
  <c r="J218"/>
  <c r="J58" i="14"/>
  <c r="I218" i="12"/>
  <c r="H218"/>
  <c r="G218"/>
  <c r="D218"/>
  <c r="L213"/>
  <c r="J213"/>
  <c r="I213"/>
  <c r="H213"/>
  <c r="G213"/>
  <c r="F213"/>
  <c r="D213"/>
  <c r="L208"/>
  <c r="L58" i="14" s="1"/>
  <c r="K59" i="15" s="1"/>
  <c r="J208" i="12"/>
  <c r="J13" i="14"/>
  <c r="I12" i="15" s="1"/>
  <c r="I208" i="12"/>
  <c r="I58" i="14" s="1"/>
  <c r="H59" i="15" s="1"/>
  <c r="H208" i="12"/>
  <c r="H58" i="14" s="1"/>
  <c r="G59" i="15" s="1"/>
  <c r="G208" i="12"/>
  <c r="F208"/>
  <c r="D208"/>
  <c r="D67" i="14" s="1"/>
  <c r="J169" i="12"/>
  <c r="H169"/>
  <c r="J167"/>
  <c r="J66" i="14" s="1"/>
  <c r="I67" i="15" s="1"/>
  <c r="I167" i="12"/>
  <c r="I66" i="14" s="1"/>
  <c r="H67" i="15" s="1"/>
  <c r="H167" i="12"/>
  <c r="H66" i="14" s="1"/>
  <c r="G67" i="15" s="1"/>
  <c r="J162" i="12"/>
  <c r="I162"/>
  <c r="H162"/>
  <c r="J160"/>
  <c r="J12" i="14" s="1"/>
  <c r="I11" i="15" s="1"/>
  <c r="I160" i="12"/>
  <c r="I57" i="14"/>
  <c r="H58" i="15" s="1"/>
  <c r="H160" i="12"/>
  <c r="H57" i="14" s="1"/>
  <c r="G58" i="15" s="1"/>
  <c r="L153" i="12"/>
  <c r="J153"/>
  <c r="I153"/>
  <c r="H153"/>
  <c r="L152"/>
  <c r="J152"/>
  <c r="H152"/>
  <c r="L143"/>
  <c r="K143"/>
  <c r="K11" i="14" s="1"/>
  <c r="J10" i="15" s="1"/>
  <c r="J143" i="12"/>
  <c r="I143"/>
  <c r="H143"/>
  <c r="G143"/>
  <c r="F143"/>
  <c r="L134"/>
  <c r="J134"/>
  <c r="J11" i="14" s="1"/>
  <c r="I10" i="15" s="1"/>
  <c r="I134" i="12"/>
  <c r="I11" i="14"/>
  <c r="H10" i="15" s="1"/>
  <c r="H134" i="12"/>
  <c r="G134"/>
  <c r="G11" i="14" s="1"/>
  <c r="F10" i="15" s="1"/>
  <c r="F134" i="12"/>
  <c r="L128"/>
  <c r="K128"/>
  <c r="J128"/>
  <c r="I128"/>
  <c r="H128"/>
  <c r="G128"/>
  <c r="D128"/>
  <c r="L127"/>
  <c r="K127"/>
  <c r="K10" i="14" s="1"/>
  <c r="J127" i="12"/>
  <c r="I38" i="16" s="1"/>
  <c r="I127" i="12"/>
  <c r="I10" i="14" s="1"/>
  <c r="H127" i="12"/>
  <c r="G127"/>
  <c r="F38" i="16" s="1"/>
  <c r="D127" i="12"/>
  <c r="L121"/>
  <c r="J121"/>
  <c r="I121"/>
  <c r="I9" i="14" s="1"/>
  <c r="I63" s="1"/>
  <c r="H64" i="15" s="1"/>
  <c r="H121" i="12"/>
  <c r="F121"/>
  <c r="D121"/>
  <c r="L116"/>
  <c r="K116"/>
  <c r="J116"/>
  <c r="H116"/>
  <c r="G116"/>
  <c r="D116"/>
  <c r="L115"/>
  <c r="K115"/>
  <c r="J34" i="16" s="1"/>
  <c r="J115" i="12"/>
  <c r="H115"/>
  <c r="D115"/>
  <c r="C34" i="16"/>
  <c r="L108" i="12"/>
  <c r="K108"/>
  <c r="J108"/>
  <c r="I108"/>
  <c r="H108"/>
  <c r="G108"/>
  <c r="F108"/>
  <c r="D108"/>
  <c r="L107"/>
  <c r="K107"/>
  <c r="J107"/>
  <c r="I107"/>
  <c r="H107"/>
  <c r="G107"/>
  <c r="F107"/>
  <c r="D107"/>
  <c r="L106"/>
  <c r="K31" i="16"/>
  <c r="J106" i="12"/>
  <c r="I31" i="16"/>
  <c r="I106" i="12"/>
  <c r="H31" i="16"/>
  <c r="H106" i="12"/>
  <c r="G106"/>
  <c r="F106"/>
  <c r="D106"/>
  <c r="L103"/>
  <c r="K103"/>
  <c r="J103"/>
  <c r="I103"/>
  <c r="H103"/>
  <c r="G103"/>
  <c r="F103"/>
  <c r="D103"/>
  <c r="L102"/>
  <c r="K102"/>
  <c r="J102"/>
  <c r="I102"/>
  <c r="H102"/>
  <c r="G102"/>
  <c r="F102"/>
  <c r="D102"/>
  <c r="L101"/>
  <c r="K101"/>
  <c r="J30" i="16" s="1"/>
  <c r="J101" i="12"/>
  <c r="I30" i="16"/>
  <c r="I101" i="12"/>
  <c r="H101"/>
  <c r="G30" i="16" s="1"/>
  <c r="G101" i="12"/>
  <c r="F30" i="16"/>
  <c r="F101" i="12"/>
  <c r="E30" i="16"/>
  <c r="D101" i="12"/>
  <c r="C30" i="16"/>
  <c r="L95" i="12"/>
  <c r="J95"/>
  <c r="H95"/>
  <c r="G95"/>
  <c r="F95"/>
  <c r="D95"/>
  <c r="L94"/>
  <c r="K94"/>
  <c r="J94"/>
  <c r="I94"/>
  <c r="H94"/>
  <c r="G94"/>
  <c r="F94"/>
  <c r="D94"/>
  <c r="K93"/>
  <c r="J93"/>
  <c r="I93"/>
  <c r="H93"/>
  <c r="G93"/>
  <c r="F93"/>
  <c r="E28" i="16" s="1"/>
  <c r="D93" i="12"/>
  <c r="C28" i="16" s="1"/>
  <c r="L90" i="12"/>
  <c r="J90"/>
  <c r="H90"/>
  <c r="G90"/>
  <c r="F90"/>
  <c r="D90"/>
  <c r="L89"/>
  <c r="K27" i="16" s="1"/>
  <c r="K89" i="12"/>
  <c r="J89"/>
  <c r="I89"/>
  <c r="H89"/>
  <c r="G89"/>
  <c r="F89"/>
  <c r="D89"/>
  <c r="K88"/>
  <c r="J88"/>
  <c r="I88"/>
  <c r="H27" i="16"/>
  <c r="H88" i="12"/>
  <c r="G88"/>
  <c r="F27" i="16" s="1"/>
  <c r="F88" i="12"/>
  <c r="E27" i="16"/>
  <c r="D88" i="12"/>
  <c r="L82"/>
  <c r="K82"/>
  <c r="J82"/>
  <c r="I82"/>
  <c r="H82"/>
  <c r="G82"/>
  <c r="F82"/>
  <c r="D82"/>
  <c r="L81"/>
  <c r="K81"/>
  <c r="J81"/>
  <c r="I81"/>
  <c r="H81"/>
  <c r="G81"/>
  <c r="F81"/>
  <c r="D81"/>
  <c r="L80"/>
  <c r="K80"/>
  <c r="J80"/>
  <c r="I80"/>
  <c r="H80"/>
  <c r="G80"/>
  <c r="F80"/>
  <c r="D80"/>
  <c r="L79"/>
  <c r="K25" i="16" s="1"/>
  <c r="K79" i="12"/>
  <c r="J25" i="16" s="1"/>
  <c r="J79" i="12"/>
  <c r="I25" i="16" s="1"/>
  <c r="I79" i="12"/>
  <c r="H25" i="16" s="1"/>
  <c r="H79" i="12"/>
  <c r="G25" i="16" s="1"/>
  <c r="G79" i="12"/>
  <c r="F25" i="16" s="1"/>
  <c r="F79" i="12"/>
  <c r="D79"/>
  <c r="C25" i="16" s="1"/>
  <c r="L76" i="12"/>
  <c r="K76"/>
  <c r="J76"/>
  <c r="I76"/>
  <c r="H76"/>
  <c r="G76"/>
  <c r="F76"/>
  <c r="D76"/>
  <c r="L75"/>
  <c r="K75"/>
  <c r="J75"/>
  <c r="I75"/>
  <c r="H75"/>
  <c r="G75"/>
  <c r="F75"/>
  <c r="D75"/>
  <c r="L74"/>
  <c r="K74"/>
  <c r="J74"/>
  <c r="I74"/>
  <c r="H74"/>
  <c r="G74"/>
  <c r="F74"/>
  <c r="D74"/>
  <c r="L73"/>
  <c r="K24" i="16"/>
  <c r="K73" i="12"/>
  <c r="J24" i="16"/>
  <c r="J73" i="12"/>
  <c r="I24" i="16"/>
  <c r="I73" i="12"/>
  <c r="H73"/>
  <c r="G24" i="16" s="1"/>
  <c r="G73" i="12"/>
  <c r="F24" i="16"/>
  <c r="F73" i="12"/>
  <c r="E24" i="16"/>
  <c r="D73" i="12"/>
  <c r="C24" i="16"/>
  <c r="L67" i="12"/>
  <c r="K67"/>
  <c r="J67"/>
  <c r="I67"/>
  <c r="H67"/>
  <c r="G67"/>
  <c r="F67"/>
  <c r="D67"/>
  <c r="L66"/>
  <c r="K22" i="16" s="1"/>
  <c r="K66" i="12"/>
  <c r="J66"/>
  <c r="I22" i="16" s="1"/>
  <c r="I66" i="12"/>
  <c r="H66"/>
  <c r="G22" i="16" s="1"/>
  <c r="G66" i="12"/>
  <c r="F22" i="16" s="1"/>
  <c r="F66" i="12"/>
  <c r="E22" i="16" s="1"/>
  <c r="D66" i="12"/>
  <c r="L62"/>
  <c r="J62"/>
  <c r="H62"/>
  <c r="G62"/>
  <c r="F62"/>
  <c r="D62"/>
  <c r="L61"/>
  <c r="J61"/>
  <c r="I61"/>
  <c r="H61"/>
  <c r="G61"/>
  <c r="F61"/>
  <c r="D61"/>
  <c r="L55"/>
  <c r="J55"/>
  <c r="H55"/>
  <c r="G55"/>
  <c r="F55"/>
  <c r="D55"/>
  <c r="L54"/>
  <c r="J54"/>
  <c r="I54"/>
  <c r="H54"/>
  <c r="G54"/>
  <c r="F54"/>
  <c r="D54"/>
  <c r="L51"/>
  <c r="J51"/>
  <c r="I51"/>
  <c r="H51"/>
  <c r="G51"/>
  <c r="F51"/>
  <c r="D51"/>
  <c r="L50"/>
  <c r="J50"/>
  <c r="I50"/>
  <c r="H50"/>
  <c r="G50"/>
  <c r="F50"/>
  <c r="D50"/>
  <c r="J49"/>
  <c r="I49"/>
  <c r="H16" i="16" s="1"/>
  <c r="H49" i="12"/>
  <c r="G49"/>
  <c r="F49"/>
  <c r="D49"/>
  <c r="C16" i="16" s="1"/>
  <c r="L44" i="12"/>
  <c r="K44"/>
  <c r="J44"/>
  <c r="I44"/>
  <c r="H44"/>
  <c r="G44"/>
  <c r="F44"/>
  <c r="D44"/>
  <c r="L43"/>
  <c r="K43"/>
  <c r="J15" i="16" s="1"/>
  <c r="J43" i="12"/>
  <c r="H43"/>
  <c r="G43"/>
  <c r="F43"/>
  <c r="D43"/>
  <c r="L42"/>
  <c r="J42"/>
  <c r="H42"/>
  <c r="G42"/>
  <c r="F42"/>
  <c r="E15" i="16" s="1"/>
  <c r="D42" i="12"/>
  <c r="C15" i="16" s="1"/>
  <c r="L38" i="12"/>
  <c r="K38"/>
  <c r="J38"/>
  <c r="I38"/>
  <c r="H38"/>
  <c r="G38"/>
  <c r="F38"/>
  <c r="D38"/>
  <c r="L37"/>
  <c r="K37"/>
  <c r="J37"/>
  <c r="I37"/>
  <c r="H37"/>
  <c r="G37"/>
  <c r="F37"/>
  <c r="D37"/>
  <c r="L36"/>
  <c r="J36"/>
  <c r="I36"/>
  <c r="H36"/>
  <c r="G36"/>
  <c r="F36"/>
  <c r="D36"/>
  <c r="C14" i="16" s="1"/>
  <c r="L20" i="12"/>
  <c r="J20"/>
  <c r="H20"/>
  <c r="G20"/>
  <c r="F20"/>
  <c r="D20"/>
  <c r="L18"/>
  <c r="L56" i="14" s="1"/>
  <c r="J18" i="12"/>
  <c r="H18"/>
  <c r="G18"/>
  <c r="F18"/>
  <c r="F56" i="14" s="1"/>
  <c r="E57" i="15" s="1"/>
  <c r="D18" i="12"/>
  <c r="J12"/>
  <c r="I12"/>
  <c r="G12"/>
  <c r="D12"/>
  <c r="J11"/>
  <c r="I11"/>
  <c r="G11"/>
  <c r="D11"/>
  <c r="J10"/>
  <c r="I10"/>
  <c r="G10"/>
  <c r="D10"/>
  <c r="J9"/>
  <c r="I9"/>
  <c r="H8" i="16" s="1"/>
  <c r="G9" i="12"/>
  <c r="G5" i="14" s="1"/>
  <c r="F4" i="15" s="1"/>
  <c r="D9" i="12"/>
  <c r="C8" i="16"/>
  <c r="C219" i="12"/>
  <c r="C218"/>
  <c r="C213"/>
  <c r="C208"/>
  <c r="C67" i="14" s="1"/>
  <c r="B68" i="15" s="1"/>
  <c r="C169" i="12"/>
  <c r="C167"/>
  <c r="C66" i="14" s="1"/>
  <c r="B67" i="15" s="1"/>
  <c r="C162" i="12"/>
  <c r="C160"/>
  <c r="C57" i="14" s="1"/>
  <c r="B58" i="15" s="1"/>
  <c r="C153" i="12"/>
  <c r="C152"/>
  <c r="C143"/>
  <c r="C134"/>
  <c r="C128"/>
  <c r="C127"/>
  <c r="C121"/>
  <c r="C116"/>
  <c r="C115"/>
  <c r="C108"/>
  <c r="C107"/>
  <c r="C106"/>
  <c r="B31" i="16" s="1"/>
  <c r="C103" i="12"/>
  <c r="C102"/>
  <c r="C101"/>
  <c r="C95"/>
  <c r="C94"/>
  <c r="C93"/>
  <c r="C90"/>
  <c r="C89"/>
  <c r="C88"/>
  <c r="B27" i="16"/>
  <c r="C82" i="12"/>
  <c r="C81"/>
  <c r="C80"/>
  <c r="C79"/>
  <c r="B25" i="16" s="1"/>
  <c r="C76" i="12"/>
  <c r="C75"/>
  <c r="C74"/>
  <c r="C73"/>
  <c r="B24" i="16" s="1"/>
  <c r="C67" i="12"/>
  <c r="C66"/>
  <c r="B22" i="16" s="1"/>
  <c r="C62" i="12"/>
  <c r="C61"/>
  <c r="C55"/>
  <c r="C54"/>
  <c r="C51"/>
  <c r="C50"/>
  <c r="C49"/>
  <c r="C44"/>
  <c r="C43"/>
  <c r="C42"/>
  <c r="C38"/>
  <c r="C37"/>
  <c r="C36"/>
  <c r="C20"/>
  <c r="C62" i="14" s="1"/>
  <c r="C18" i="12"/>
  <c r="C12"/>
  <c r="C11"/>
  <c r="C10"/>
  <c r="C9"/>
  <c r="L219" i="8"/>
  <c r="J219"/>
  <c r="I219"/>
  <c r="H219"/>
  <c r="G219"/>
  <c r="D219"/>
  <c r="L218"/>
  <c r="J218"/>
  <c r="I218"/>
  <c r="H218"/>
  <c r="G218"/>
  <c r="D218"/>
  <c r="L213"/>
  <c r="J213"/>
  <c r="I213"/>
  <c r="H213"/>
  <c r="G213"/>
  <c r="D213"/>
  <c r="L208"/>
  <c r="J208"/>
  <c r="J49" i="14" s="1"/>
  <c r="I48" i="15" s="1"/>
  <c r="I208" i="8"/>
  <c r="I49" i="14" s="1"/>
  <c r="H48" i="15" s="1"/>
  <c r="H208" i="8"/>
  <c r="H49" i="14" s="1"/>
  <c r="G48" i="15" s="1"/>
  <c r="G208" i="8"/>
  <c r="G49" i="14"/>
  <c r="F48" i="15" s="1"/>
  <c r="F208" i="8"/>
  <c r="D208"/>
  <c r="D49" i="14" s="1"/>
  <c r="C48" i="15" s="1"/>
  <c r="J169" i="8"/>
  <c r="H169"/>
  <c r="F169"/>
  <c r="J167"/>
  <c r="I167"/>
  <c r="H167"/>
  <c r="F167"/>
  <c r="F48" i="14" s="1"/>
  <c r="E47" i="15" s="1"/>
  <c r="J162" i="8"/>
  <c r="I162"/>
  <c r="H162"/>
  <c r="J160"/>
  <c r="I160"/>
  <c r="H160"/>
  <c r="L153"/>
  <c r="J153"/>
  <c r="I153"/>
  <c r="H153"/>
  <c r="L152"/>
  <c r="J152"/>
  <c r="H152"/>
  <c r="L143"/>
  <c r="K143"/>
  <c r="J143"/>
  <c r="I143"/>
  <c r="H143"/>
  <c r="G143"/>
  <c r="L134"/>
  <c r="J134"/>
  <c r="I134"/>
  <c r="H134"/>
  <c r="G134"/>
  <c r="L128"/>
  <c r="K128"/>
  <c r="J128"/>
  <c r="I128"/>
  <c r="H128"/>
  <c r="G128"/>
  <c r="D128"/>
  <c r="L127"/>
  <c r="L46" i="14" s="1"/>
  <c r="K45" i="15" s="1"/>
  <c r="K127" i="8"/>
  <c r="K46" i="14" s="1"/>
  <c r="J45" i="15" s="1"/>
  <c r="J127" i="8"/>
  <c r="J46" i="14"/>
  <c r="I45" i="15" s="1"/>
  <c r="I127" i="8"/>
  <c r="I46" i="14"/>
  <c r="H45" i="15" s="1"/>
  <c r="H127" i="8"/>
  <c r="H46" i="14" s="1"/>
  <c r="G45" i="15" s="1"/>
  <c r="G127" i="8"/>
  <c r="G46" i="14" s="1"/>
  <c r="F45" i="15" s="1"/>
  <c r="D127" i="8"/>
  <c r="D46" i="14" s="1"/>
  <c r="C45" i="15" s="1"/>
  <c r="L121" i="8"/>
  <c r="J121"/>
  <c r="I121"/>
  <c r="H121"/>
  <c r="F121"/>
  <c r="D121"/>
  <c r="L116"/>
  <c r="K116"/>
  <c r="J116"/>
  <c r="H116"/>
  <c r="G116"/>
  <c r="G45" i="14" s="1"/>
  <c r="F44" i="15" s="1"/>
  <c r="D116" i="8"/>
  <c r="L115"/>
  <c r="K115"/>
  <c r="J115"/>
  <c r="J45" i="14" s="1"/>
  <c r="I44" i="15" s="1"/>
  <c r="H115" i="8"/>
  <c r="D115"/>
  <c r="D45" i="14" s="1"/>
  <c r="C44" i="15" s="1"/>
  <c r="L108" i="8"/>
  <c r="K108"/>
  <c r="J108"/>
  <c r="I108"/>
  <c r="H108"/>
  <c r="G108"/>
  <c r="F108"/>
  <c r="D108"/>
  <c r="L107"/>
  <c r="K107"/>
  <c r="J107"/>
  <c r="I107"/>
  <c r="H107"/>
  <c r="G107"/>
  <c r="F107"/>
  <c r="D107"/>
  <c r="L106"/>
  <c r="J106"/>
  <c r="I106"/>
  <c r="H106"/>
  <c r="G106"/>
  <c r="D106"/>
  <c r="L103"/>
  <c r="K103"/>
  <c r="J103"/>
  <c r="I103"/>
  <c r="H103"/>
  <c r="G103"/>
  <c r="F103"/>
  <c r="D103"/>
  <c r="L102"/>
  <c r="K102"/>
  <c r="J102"/>
  <c r="I102"/>
  <c r="H102"/>
  <c r="G102"/>
  <c r="F102"/>
  <c r="D102"/>
  <c r="L101"/>
  <c r="K101"/>
  <c r="J101"/>
  <c r="I101"/>
  <c r="H101"/>
  <c r="G101"/>
  <c r="F101"/>
  <c r="D101"/>
  <c r="L95"/>
  <c r="J95"/>
  <c r="H95"/>
  <c r="G95"/>
  <c r="F95"/>
  <c r="D95"/>
  <c r="L94"/>
  <c r="K94"/>
  <c r="J94"/>
  <c r="I94"/>
  <c r="H94"/>
  <c r="G94"/>
  <c r="F94"/>
  <c r="D94"/>
  <c r="K93"/>
  <c r="J93"/>
  <c r="I93"/>
  <c r="H93"/>
  <c r="G93"/>
  <c r="D93"/>
  <c r="L90"/>
  <c r="J90"/>
  <c r="H90"/>
  <c r="G90"/>
  <c r="F90"/>
  <c r="D90"/>
  <c r="L89"/>
  <c r="K89"/>
  <c r="J89"/>
  <c r="I89"/>
  <c r="H89"/>
  <c r="G89"/>
  <c r="F89"/>
  <c r="D89"/>
  <c r="K88"/>
  <c r="J88"/>
  <c r="I88"/>
  <c r="H88"/>
  <c r="G88"/>
  <c r="F88"/>
  <c r="D88"/>
  <c r="L82"/>
  <c r="K82"/>
  <c r="J82"/>
  <c r="I82"/>
  <c r="H82"/>
  <c r="G82"/>
  <c r="F82"/>
  <c r="D82"/>
  <c r="L81"/>
  <c r="K81"/>
  <c r="J81"/>
  <c r="I81"/>
  <c r="H81"/>
  <c r="G81"/>
  <c r="F81"/>
  <c r="D81"/>
  <c r="L80"/>
  <c r="K80"/>
  <c r="J80"/>
  <c r="I80"/>
  <c r="H80"/>
  <c r="G80"/>
  <c r="F80"/>
  <c r="D80"/>
  <c r="L79"/>
  <c r="K79"/>
  <c r="J79"/>
  <c r="I79"/>
  <c r="H79"/>
  <c r="G79"/>
  <c r="D79"/>
  <c r="L76"/>
  <c r="K76"/>
  <c r="J76"/>
  <c r="I76"/>
  <c r="H76"/>
  <c r="G76"/>
  <c r="F76"/>
  <c r="D76"/>
  <c r="L75"/>
  <c r="K75"/>
  <c r="J75"/>
  <c r="I75"/>
  <c r="H75"/>
  <c r="G75"/>
  <c r="F75"/>
  <c r="D75"/>
  <c r="L74"/>
  <c r="K74"/>
  <c r="J74"/>
  <c r="I74"/>
  <c r="H74"/>
  <c r="G74"/>
  <c r="F74"/>
  <c r="D74"/>
  <c r="L73"/>
  <c r="K73"/>
  <c r="J73"/>
  <c r="I73"/>
  <c r="H73"/>
  <c r="G73"/>
  <c r="F73"/>
  <c r="D73"/>
  <c r="L67"/>
  <c r="K67"/>
  <c r="J67"/>
  <c r="I67"/>
  <c r="H67"/>
  <c r="G67"/>
  <c r="F67"/>
  <c r="D67"/>
  <c r="L66"/>
  <c r="K66"/>
  <c r="J66"/>
  <c r="I66"/>
  <c r="H66"/>
  <c r="G66"/>
  <c r="F66"/>
  <c r="D66"/>
  <c r="L62"/>
  <c r="J62"/>
  <c r="H62"/>
  <c r="G62"/>
  <c r="F62"/>
  <c r="D62"/>
  <c r="L61"/>
  <c r="J61"/>
  <c r="I61"/>
  <c r="H61"/>
  <c r="G61"/>
  <c r="F61"/>
  <c r="D61"/>
  <c r="L55"/>
  <c r="J55"/>
  <c r="H55"/>
  <c r="G55"/>
  <c r="F55"/>
  <c r="D55"/>
  <c r="L54"/>
  <c r="J54"/>
  <c r="I54"/>
  <c r="H54"/>
  <c r="G54"/>
  <c r="F54"/>
  <c r="D54"/>
  <c r="L51"/>
  <c r="J51"/>
  <c r="I51"/>
  <c r="H51"/>
  <c r="G51"/>
  <c r="F51"/>
  <c r="D51"/>
  <c r="L50"/>
  <c r="J50"/>
  <c r="I50"/>
  <c r="H50"/>
  <c r="G50"/>
  <c r="F50"/>
  <c r="D50"/>
  <c r="J49"/>
  <c r="I49"/>
  <c r="H49"/>
  <c r="G49"/>
  <c r="F49"/>
  <c r="D49"/>
  <c r="L44"/>
  <c r="K44"/>
  <c r="J44"/>
  <c r="I44"/>
  <c r="H44"/>
  <c r="G44"/>
  <c r="F44"/>
  <c r="D44"/>
  <c r="L43"/>
  <c r="K43"/>
  <c r="J43"/>
  <c r="H43"/>
  <c r="G43"/>
  <c r="F43"/>
  <c r="D43"/>
  <c r="L42"/>
  <c r="J42"/>
  <c r="H42"/>
  <c r="G42"/>
  <c r="F42"/>
  <c r="D42"/>
  <c r="L38"/>
  <c r="K38"/>
  <c r="J38"/>
  <c r="I38"/>
  <c r="H38"/>
  <c r="G38"/>
  <c r="F38"/>
  <c r="D38"/>
  <c r="L37"/>
  <c r="K37"/>
  <c r="J37"/>
  <c r="I37"/>
  <c r="H37"/>
  <c r="G37"/>
  <c r="F37"/>
  <c r="D37"/>
  <c r="L36"/>
  <c r="J36"/>
  <c r="I36"/>
  <c r="H36"/>
  <c r="G36"/>
  <c r="F36"/>
  <c r="D36"/>
  <c r="L20"/>
  <c r="J20"/>
  <c r="H20"/>
  <c r="G20"/>
  <c r="F20"/>
  <c r="L18"/>
  <c r="J18"/>
  <c r="H18"/>
  <c r="G18"/>
  <c r="G44" i="14" s="1"/>
  <c r="L12" i="8"/>
  <c r="K12"/>
  <c r="J12"/>
  <c r="I12"/>
  <c r="H12"/>
  <c r="G12"/>
  <c r="F12"/>
  <c r="D12"/>
  <c r="L11"/>
  <c r="K11"/>
  <c r="J11"/>
  <c r="I11"/>
  <c r="H11"/>
  <c r="G11"/>
  <c r="F11"/>
  <c r="D11"/>
  <c r="L10"/>
  <c r="K10"/>
  <c r="J10"/>
  <c r="I10"/>
  <c r="H10"/>
  <c r="G10"/>
  <c r="F10"/>
  <c r="D10"/>
  <c r="L9"/>
  <c r="K9"/>
  <c r="J9"/>
  <c r="I9"/>
  <c r="H9"/>
  <c r="G9"/>
  <c r="F9"/>
  <c r="D9"/>
  <c r="C219"/>
  <c r="C218"/>
  <c r="C213"/>
  <c r="C208"/>
  <c r="C49" i="14" s="1"/>
  <c r="B48" i="15" s="1"/>
  <c r="C169" i="8"/>
  <c r="C167"/>
  <c r="C162"/>
  <c r="C160"/>
  <c r="C153"/>
  <c r="C152"/>
  <c r="C143"/>
  <c r="C134"/>
  <c r="C47" i="14" s="1"/>
  <c r="B46" i="15" s="1"/>
  <c r="C128" i="8"/>
  <c r="C127"/>
  <c r="C46" i="14" s="1"/>
  <c r="B45" i="15" s="1"/>
  <c r="C121" i="8"/>
  <c r="C116"/>
  <c r="C115"/>
  <c r="C45" i="14"/>
  <c r="B44" i="15" s="1"/>
  <c r="C108" i="8"/>
  <c r="C107"/>
  <c r="C106"/>
  <c r="C103"/>
  <c r="C102"/>
  <c r="C101"/>
  <c r="C95"/>
  <c r="C94"/>
  <c r="C93"/>
  <c r="C90"/>
  <c r="C89"/>
  <c r="C88"/>
  <c r="C82"/>
  <c r="C81"/>
  <c r="C80"/>
  <c r="C79"/>
  <c r="C76"/>
  <c r="C75"/>
  <c r="C74"/>
  <c r="C73"/>
  <c r="C67"/>
  <c r="C66"/>
  <c r="C62"/>
  <c r="C61"/>
  <c r="C55"/>
  <c r="C54"/>
  <c r="C51"/>
  <c r="C50"/>
  <c r="C49"/>
  <c r="C44"/>
  <c r="C43"/>
  <c r="C42"/>
  <c r="C38"/>
  <c r="C37"/>
  <c r="C36"/>
  <c r="C20"/>
  <c r="C18"/>
  <c r="C12"/>
  <c r="C11"/>
  <c r="C10"/>
  <c r="C9"/>
  <c r="L219" i="13"/>
  <c r="J219"/>
  <c r="I219"/>
  <c r="H219"/>
  <c r="G219"/>
  <c r="F219"/>
  <c r="D219"/>
  <c r="L218"/>
  <c r="J218"/>
  <c r="I218"/>
  <c r="H218"/>
  <c r="G218"/>
  <c r="D218"/>
  <c r="L213"/>
  <c r="J213"/>
  <c r="I213"/>
  <c r="H213"/>
  <c r="G213"/>
  <c r="G40" i="14"/>
  <c r="F39" i="15" s="1"/>
  <c r="F213" i="13"/>
  <c r="D213"/>
  <c r="L208"/>
  <c r="L40" i="14"/>
  <c r="K39" i="15" s="1"/>
  <c r="J208" i="13"/>
  <c r="I208"/>
  <c r="I40" i="14" s="1"/>
  <c r="H39" i="15" s="1"/>
  <c r="H208" i="13"/>
  <c r="H40" i="14" s="1"/>
  <c r="G39" i="15" s="1"/>
  <c r="G208" i="13"/>
  <c r="F208"/>
  <c r="F40" i="14" s="1"/>
  <c r="E39" i="15" s="1"/>
  <c r="D208" i="13"/>
  <c r="D40" i="14"/>
  <c r="C39" i="15" s="1"/>
  <c r="J169" i="13"/>
  <c r="H169"/>
  <c r="J167"/>
  <c r="I167"/>
  <c r="H167"/>
  <c r="J162"/>
  <c r="I162"/>
  <c r="H162"/>
  <c r="J160"/>
  <c r="I160"/>
  <c r="I39" i="14" s="1"/>
  <c r="H38" i="15" s="1"/>
  <c r="H160" i="13"/>
  <c r="H39" i="14" s="1"/>
  <c r="G38" i="15" s="1"/>
  <c r="L153" i="13"/>
  <c r="J153"/>
  <c r="I153"/>
  <c r="H153"/>
  <c r="L152"/>
  <c r="J152"/>
  <c r="H152"/>
  <c r="L143"/>
  <c r="K143"/>
  <c r="J143"/>
  <c r="I143"/>
  <c r="H143"/>
  <c r="G143"/>
  <c r="F143"/>
  <c r="L134"/>
  <c r="L38" i="14"/>
  <c r="K37" i="15" s="1"/>
  <c r="J134" i="13"/>
  <c r="I134"/>
  <c r="I38" i="14" s="1"/>
  <c r="H37" i="15" s="1"/>
  <c r="H134" i="13"/>
  <c r="G134"/>
  <c r="F134"/>
  <c r="F38" i="14" s="1"/>
  <c r="E37" i="15" s="1"/>
  <c r="L128" i="13"/>
  <c r="K128"/>
  <c r="J128"/>
  <c r="I128"/>
  <c r="H128"/>
  <c r="G128"/>
  <c r="D128"/>
  <c r="L127"/>
  <c r="K127"/>
  <c r="J127"/>
  <c r="J37" i="14" s="1"/>
  <c r="I36" i="15" s="1"/>
  <c r="I127" i="13"/>
  <c r="I37" i="14" s="1"/>
  <c r="H36" i="15" s="1"/>
  <c r="H127" i="13"/>
  <c r="H37" i="14"/>
  <c r="G36" i="15" s="1"/>
  <c r="G127" i="13"/>
  <c r="D127"/>
  <c r="L121"/>
  <c r="J121"/>
  <c r="I121"/>
  <c r="I36" i="14" s="1"/>
  <c r="H35" i="15" s="1"/>
  <c r="H121" i="13"/>
  <c r="F121"/>
  <c r="F36" i="14" s="1"/>
  <c r="E35" i="15" s="1"/>
  <c r="D121" i="13"/>
  <c r="L116"/>
  <c r="K116"/>
  <c r="J116"/>
  <c r="H116"/>
  <c r="G116"/>
  <c r="G36" i="14" s="1"/>
  <c r="F35" i="15" s="1"/>
  <c r="D116" i="13"/>
  <c r="L115"/>
  <c r="L36" i="14" s="1"/>
  <c r="K35" i="15" s="1"/>
  <c r="K115" i="13"/>
  <c r="J115"/>
  <c r="H115"/>
  <c r="D115"/>
  <c r="L108"/>
  <c r="K108"/>
  <c r="J108"/>
  <c r="I108"/>
  <c r="H108"/>
  <c r="G108"/>
  <c r="F108"/>
  <c r="D108"/>
  <c r="L107"/>
  <c r="K107"/>
  <c r="J107"/>
  <c r="I107"/>
  <c r="H107"/>
  <c r="G107"/>
  <c r="F107"/>
  <c r="D107"/>
  <c r="L106"/>
  <c r="J106"/>
  <c r="I106"/>
  <c r="H106"/>
  <c r="G106"/>
  <c r="F106"/>
  <c r="D106"/>
  <c r="L103"/>
  <c r="K103"/>
  <c r="J103"/>
  <c r="I103"/>
  <c r="H103"/>
  <c r="G103"/>
  <c r="F103"/>
  <c r="D103"/>
  <c r="L102"/>
  <c r="K102"/>
  <c r="J102"/>
  <c r="I102"/>
  <c r="H102"/>
  <c r="G102"/>
  <c r="F102"/>
  <c r="D102"/>
  <c r="L101"/>
  <c r="K101"/>
  <c r="J101"/>
  <c r="I101"/>
  <c r="H101"/>
  <c r="G101"/>
  <c r="F101"/>
  <c r="D101"/>
  <c r="L95"/>
  <c r="J95"/>
  <c r="H95"/>
  <c r="G95"/>
  <c r="F95"/>
  <c r="D95"/>
  <c r="L94"/>
  <c r="K94"/>
  <c r="J94"/>
  <c r="I94"/>
  <c r="H94"/>
  <c r="G94"/>
  <c r="F94"/>
  <c r="D94"/>
  <c r="K93"/>
  <c r="J93"/>
  <c r="I93"/>
  <c r="H93"/>
  <c r="G93"/>
  <c r="F93"/>
  <c r="D93"/>
  <c r="L90"/>
  <c r="J90"/>
  <c r="H90"/>
  <c r="G90"/>
  <c r="F90"/>
  <c r="D90"/>
  <c r="L89"/>
  <c r="K89"/>
  <c r="J89"/>
  <c r="I89"/>
  <c r="H89"/>
  <c r="G89"/>
  <c r="F89"/>
  <c r="D89"/>
  <c r="K88"/>
  <c r="J88"/>
  <c r="I88"/>
  <c r="H88"/>
  <c r="G88"/>
  <c r="F88"/>
  <c r="D88"/>
  <c r="L82"/>
  <c r="K82"/>
  <c r="J82"/>
  <c r="I82"/>
  <c r="H82"/>
  <c r="G82"/>
  <c r="F82"/>
  <c r="D82"/>
  <c r="L81"/>
  <c r="K81"/>
  <c r="J81"/>
  <c r="I81"/>
  <c r="H81"/>
  <c r="G81"/>
  <c r="F81"/>
  <c r="D81"/>
  <c r="L80"/>
  <c r="K80"/>
  <c r="J80"/>
  <c r="I80"/>
  <c r="H80"/>
  <c r="G80"/>
  <c r="F80"/>
  <c r="D80"/>
  <c r="L79"/>
  <c r="K79"/>
  <c r="J79"/>
  <c r="I79"/>
  <c r="H79"/>
  <c r="G79"/>
  <c r="F79"/>
  <c r="D79"/>
  <c r="L76"/>
  <c r="K76"/>
  <c r="J76"/>
  <c r="I76"/>
  <c r="H76"/>
  <c r="G76"/>
  <c r="F76"/>
  <c r="D76"/>
  <c r="L75"/>
  <c r="K75"/>
  <c r="J75"/>
  <c r="I75"/>
  <c r="H75"/>
  <c r="G75"/>
  <c r="F75"/>
  <c r="D75"/>
  <c r="L74"/>
  <c r="K74"/>
  <c r="J74"/>
  <c r="I74"/>
  <c r="H74"/>
  <c r="G74"/>
  <c r="F74"/>
  <c r="D74"/>
  <c r="L73"/>
  <c r="K73"/>
  <c r="J73"/>
  <c r="I73"/>
  <c r="H73"/>
  <c r="G73"/>
  <c r="F73"/>
  <c r="D73"/>
  <c r="L67"/>
  <c r="K67"/>
  <c r="J67"/>
  <c r="I67"/>
  <c r="H67"/>
  <c r="G67"/>
  <c r="F67"/>
  <c r="D67"/>
  <c r="L66"/>
  <c r="K66"/>
  <c r="J66"/>
  <c r="I66"/>
  <c r="H66"/>
  <c r="G66"/>
  <c r="F66"/>
  <c r="D66"/>
  <c r="L62"/>
  <c r="J62"/>
  <c r="H62"/>
  <c r="G62"/>
  <c r="F62"/>
  <c r="D62"/>
  <c r="L61"/>
  <c r="J61"/>
  <c r="I61"/>
  <c r="H61"/>
  <c r="G61"/>
  <c r="F61"/>
  <c r="D61"/>
  <c r="L55"/>
  <c r="J55"/>
  <c r="H55"/>
  <c r="G55"/>
  <c r="D55"/>
  <c r="L54"/>
  <c r="J54"/>
  <c r="I54"/>
  <c r="H54"/>
  <c r="G54"/>
  <c r="D54"/>
  <c r="L51"/>
  <c r="J51"/>
  <c r="I51"/>
  <c r="H51"/>
  <c r="G51"/>
  <c r="D51"/>
  <c r="L50"/>
  <c r="J50"/>
  <c r="I50"/>
  <c r="H50"/>
  <c r="G50"/>
  <c r="D50"/>
  <c r="J49"/>
  <c r="I49"/>
  <c r="H49"/>
  <c r="G49"/>
  <c r="D49"/>
  <c r="L44"/>
  <c r="K44"/>
  <c r="J44"/>
  <c r="I44"/>
  <c r="H44"/>
  <c r="G44"/>
  <c r="F44"/>
  <c r="D44"/>
  <c r="L43"/>
  <c r="K43"/>
  <c r="J43"/>
  <c r="H43"/>
  <c r="G43"/>
  <c r="F43"/>
  <c r="D43"/>
  <c r="L42"/>
  <c r="J42"/>
  <c r="H42"/>
  <c r="G42"/>
  <c r="F42"/>
  <c r="D42"/>
  <c r="L38"/>
  <c r="K38"/>
  <c r="J38"/>
  <c r="I38"/>
  <c r="H38"/>
  <c r="G38"/>
  <c r="F38"/>
  <c r="D38"/>
  <c r="L37"/>
  <c r="K37"/>
  <c r="K35" i="14" s="1"/>
  <c r="J37" i="13"/>
  <c r="I37"/>
  <c r="H37"/>
  <c r="G37"/>
  <c r="F37"/>
  <c r="D37"/>
  <c r="L36"/>
  <c r="J36"/>
  <c r="I36"/>
  <c r="H36"/>
  <c r="G36"/>
  <c r="F36"/>
  <c r="D36"/>
  <c r="L20"/>
  <c r="J20"/>
  <c r="J35" i="14"/>
  <c r="H20" i="13"/>
  <c r="G20"/>
  <c r="D20"/>
  <c r="L18"/>
  <c r="L35" i="14" s="1"/>
  <c r="J18" i="13"/>
  <c r="H18"/>
  <c r="G18"/>
  <c r="D18"/>
  <c r="D35" i="14" s="1"/>
  <c r="C34" i="15" s="1"/>
  <c r="L12" i="13"/>
  <c r="K12"/>
  <c r="J12"/>
  <c r="I12"/>
  <c r="H12"/>
  <c r="G12"/>
  <c r="F12"/>
  <c r="D12"/>
  <c r="L11"/>
  <c r="K11"/>
  <c r="J11"/>
  <c r="I11"/>
  <c r="H11"/>
  <c r="G11"/>
  <c r="F11"/>
  <c r="D11"/>
  <c r="L10"/>
  <c r="K10"/>
  <c r="J10"/>
  <c r="I10"/>
  <c r="H10"/>
  <c r="G10"/>
  <c r="F10"/>
  <c r="D10"/>
  <c r="L9"/>
  <c r="K9"/>
  <c r="J9"/>
  <c r="I9"/>
  <c r="H9"/>
  <c r="G9"/>
  <c r="F9"/>
  <c r="D9"/>
  <c r="C219"/>
  <c r="C218"/>
  <c r="C213"/>
  <c r="C208"/>
  <c r="C40" i="14" s="1"/>
  <c r="B39" i="15" s="1"/>
  <c r="C169" i="13"/>
  <c r="C167"/>
  <c r="C162"/>
  <c r="C160"/>
  <c r="C153"/>
  <c r="C152"/>
  <c r="C143"/>
  <c r="C134"/>
  <c r="C38" i="14" s="1"/>
  <c r="B37" i="15" s="1"/>
  <c r="C128" i="13"/>
  <c r="C37" i="14"/>
  <c r="C127" i="13"/>
  <c r="B36" i="15"/>
  <c r="C121" i="13"/>
  <c r="C116"/>
  <c r="C115"/>
  <c r="C36" i="14"/>
  <c r="B35" i="15" s="1"/>
  <c r="C108" i="13"/>
  <c r="C107"/>
  <c r="C106"/>
  <c r="C103"/>
  <c r="C102"/>
  <c r="C101"/>
  <c r="C95"/>
  <c r="C94"/>
  <c r="C93"/>
  <c r="C90"/>
  <c r="C89"/>
  <c r="C88"/>
  <c r="C82"/>
  <c r="C81"/>
  <c r="C80"/>
  <c r="C79"/>
  <c r="C76"/>
  <c r="C75"/>
  <c r="C74"/>
  <c r="C73"/>
  <c r="C67"/>
  <c r="C66"/>
  <c r="C62"/>
  <c r="C61"/>
  <c r="C55"/>
  <c r="C54"/>
  <c r="C51"/>
  <c r="C50"/>
  <c r="C49"/>
  <c r="C44"/>
  <c r="C43"/>
  <c r="C42"/>
  <c r="C38"/>
  <c r="C37"/>
  <c r="C36"/>
  <c r="C20"/>
  <c r="C18"/>
  <c r="C35" i="14" s="1"/>
  <c r="C12" i="13"/>
  <c r="C11"/>
  <c r="C10"/>
  <c r="C9"/>
  <c r="L219" i="9"/>
  <c r="J219"/>
  <c r="I219"/>
  <c r="H219"/>
  <c r="G219"/>
  <c r="F219"/>
  <c r="D219"/>
  <c r="L218"/>
  <c r="J218"/>
  <c r="I218"/>
  <c r="H218"/>
  <c r="G218"/>
  <c r="D218"/>
  <c r="L213"/>
  <c r="J213"/>
  <c r="I213"/>
  <c r="H213"/>
  <c r="G213"/>
  <c r="F213"/>
  <c r="D213"/>
  <c r="L208"/>
  <c r="J208"/>
  <c r="J31" i="14" s="1"/>
  <c r="I30" i="15" s="1"/>
  <c r="I208" i="9"/>
  <c r="I31" i="14" s="1"/>
  <c r="H30" i="15" s="1"/>
  <c r="H208" i="9"/>
  <c r="H31" i="14"/>
  <c r="G30" i="15" s="1"/>
  <c r="G208" i="9"/>
  <c r="F208"/>
  <c r="D208"/>
  <c r="J169"/>
  <c r="H169"/>
  <c r="J167"/>
  <c r="I167"/>
  <c r="H167"/>
  <c r="J162"/>
  <c r="I162"/>
  <c r="H162"/>
  <c r="J160"/>
  <c r="J30" i="14" s="1"/>
  <c r="I29" i="15" s="1"/>
  <c r="I160" i="9"/>
  <c r="I30" i="14" s="1"/>
  <c r="H29" i="15" s="1"/>
  <c r="H160" i="9"/>
  <c r="L153"/>
  <c r="J153"/>
  <c r="I153"/>
  <c r="H153"/>
  <c r="L152"/>
  <c r="J152"/>
  <c r="H152"/>
  <c r="L143"/>
  <c r="K143"/>
  <c r="K29" i="14" s="1"/>
  <c r="J28" i="15" s="1"/>
  <c r="J143" i="9"/>
  <c r="I143"/>
  <c r="H143"/>
  <c r="G143"/>
  <c r="F143"/>
  <c r="L134"/>
  <c r="L29" i="14" s="1"/>
  <c r="K28" i="15" s="1"/>
  <c r="J134" i="9"/>
  <c r="J29" i="14"/>
  <c r="I28" i="15" s="1"/>
  <c r="I134" i="9"/>
  <c r="H134"/>
  <c r="H29" i="14" s="1"/>
  <c r="G28" i="15" s="1"/>
  <c r="G134" i="9"/>
  <c r="G29" i="14" s="1"/>
  <c r="F28" i="15" s="1"/>
  <c r="F134" i="9"/>
  <c r="F29" i="14"/>
  <c r="E28" i="15" s="1"/>
  <c r="L128" i="9"/>
  <c r="K128"/>
  <c r="J128"/>
  <c r="I128"/>
  <c r="H128"/>
  <c r="G128"/>
  <c r="D128"/>
  <c r="L127"/>
  <c r="L28" i="14"/>
  <c r="K27" i="15" s="1"/>
  <c r="K127" i="9"/>
  <c r="J127"/>
  <c r="J28" i="14" s="1"/>
  <c r="I27" i="15" s="1"/>
  <c r="I127" i="9"/>
  <c r="I28" i="14" s="1"/>
  <c r="H27" i="15" s="1"/>
  <c r="H127" i="9"/>
  <c r="H28" i="14" s="1"/>
  <c r="G27" i="15" s="1"/>
  <c r="G127" i="9"/>
  <c r="G28" i="14" s="1"/>
  <c r="F27" i="15" s="1"/>
  <c r="D127" i="9"/>
  <c r="D28" i="14"/>
  <c r="C27" i="15" s="1"/>
  <c r="L121" i="9"/>
  <c r="J121"/>
  <c r="I121"/>
  <c r="H121"/>
  <c r="F121"/>
  <c r="F27" i="14" s="1"/>
  <c r="E26" i="15" s="1"/>
  <c r="D121" i="9"/>
  <c r="L116"/>
  <c r="K116"/>
  <c r="J116"/>
  <c r="H116"/>
  <c r="G116"/>
  <c r="D116"/>
  <c r="L115"/>
  <c r="L27" i="14" s="1"/>
  <c r="K115" i="9"/>
  <c r="K27" i="14" s="1"/>
  <c r="J26" i="15" s="1"/>
  <c r="J115" i="9"/>
  <c r="J27" i="14" s="1"/>
  <c r="I26" i="15" s="1"/>
  <c r="H115" i="9"/>
  <c r="D115"/>
  <c r="D27" i="14" s="1"/>
  <c r="C26" i="15" s="1"/>
  <c r="L108" i="9"/>
  <c r="K108"/>
  <c r="J108"/>
  <c r="I108"/>
  <c r="H108"/>
  <c r="G108"/>
  <c r="F108"/>
  <c r="D108"/>
  <c r="L107"/>
  <c r="K107"/>
  <c r="J107"/>
  <c r="I107"/>
  <c r="H107"/>
  <c r="G107"/>
  <c r="F107"/>
  <c r="D107"/>
  <c r="L106"/>
  <c r="J106"/>
  <c r="I106"/>
  <c r="H106"/>
  <c r="G106"/>
  <c r="F106"/>
  <c r="D106"/>
  <c r="L103"/>
  <c r="K103"/>
  <c r="J103"/>
  <c r="I103"/>
  <c r="H103"/>
  <c r="G103"/>
  <c r="F103"/>
  <c r="D103"/>
  <c r="L102"/>
  <c r="K102"/>
  <c r="J102"/>
  <c r="I102"/>
  <c r="H102"/>
  <c r="G102"/>
  <c r="F102"/>
  <c r="D102"/>
  <c r="L101"/>
  <c r="K101"/>
  <c r="J101"/>
  <c r="I101"/>
  <c r="H101"/>
  <c r="G101"/>
  <c r="F101"/>
  <c r="D101"/>
  <c r="L95"/>
  <c r="J95"/>
  <c r="H95"/>
  <c r="G95"/>
  <c r="F95"/>
  <c r="D95"/>
  <c r="L94"/>
  <c r="K94"/>
  <c r="J94"/>
  <c r="I94"/>
  <c r="H94"/>
  <c r="G94"/>
  <c r="F94"/>
  <c r="D94"/>
  <c r="K93"/>
  <c r="J93"/>
  <c r="I93"/>
  <c r="H93"/>
  <c r="G93"/>
  <c r="F93"/>
  <c r="D93"/>
  <c r="L90"/>
  <c r="J90"/>
  <c r="H90"/>
  <c r="G90"/>
  <c r="F90"/>
  <c r="D90"/>
  <c r="L89"/>
  <c r="K89"/>
  <c r="J89"/>
  <c r="I89"/>
  <c r="H89"/>
  <c r="G89"/>
  <c r="F89"/>
  <c r="D89"/>
  <c r="K88"/>
  <c r="J88"/>
  <c r="I88"/>
  <c r="H88"/>
  <c r="G88"/>
  <c r="F88"/>
  <c r="D88"/>
  <c r="L82"/>
  <c r="K82"/>
  <c r="J82"/>
  <c r="I82"/>
  <c r="H82"/>
  <c r="G82"/>
  <c r="F82"/>
  <c r="D82"/>
  <c r="L81"/>
  <c r="K81"/>
  <c r="J81"/>
  <c r="I81"/>
  <c r="H81"/>
  <c r="G81"/>
  <c r="F81"/>
  <c r="D81"/>
  <c r="L80"/>
  <c r="K80"/>
  <c r="J80"/>
  <c r="I80"/>
  <c r="H80"/>
  <c r="G80"/>
  <c r="F80"/>
  <c r="D80"/>
  <c r="L79"/>
  <c r="K79"/>
  <c r="J79"/>
  <c r="I79"/>
  <c r="H79"/>
  <c r="G79"/>
  <c r="F79"/>
  <c r="D79"/>
  <c r="L76"/>
  <c r="K76"/>
  <c r="J76"/>
  <c r="I76"/>
  <c r="H76"/>
  <c r="G76"/>
  <c r="F76"/>
  <c r="D76"/>
  <c r="L75"/>
  <c r="K75"/>
  <c r="J75"/>
  <c r="I75"/>
  <c r="H75"/>
  <c r="G75"/>
  <c r="F75"/>
  <c r="D75"/>
  <c r="L74"/>
  <c r="K74"/>
  <c r="J74"/>
  <c r="I74"/>
  <c r="H74"/>
  <c r="G74"/>
  <c r="F74"/>
  <c r="D74"/>
  <c r="L73"/>
  <c r="K73"/>
  <c r="J73"/>
  <c r="I73"/>
  <c r="H73"/>
  <c r="G73"/>
  <c r="F73"/>
  <c r="D73"/>
  <c r="L67"/>
  <c r="K67"/>
  <c r="J67"/>
  <c r="I67"/>
  <c r="H67"/>
  <c r="G67"/>
  <c r="F67"/>
  <c r="D67"/>
  <c r="L66"/>
  <c r="K66"/>
  <c r="J66"/>
  <c r="I66"/>
  <c r="H66"/>
  <c r="G66"/>
  <c r="F66"/>
  <c r="D66"/>
  <c r="L62"/>
  <c r="J62"/>
  <c r="H62"/>
  <c r="G62"/>
  <c r="F62"/>
  <c r="D62"/>
  <c r="L61"/>
  <c r="J61"/>
  <c r="I61"/>
  <c r="H61"/>
  <c r="G61"/>
  <c r="F61"/>
  <c r="D61"/>
  <c r="L55"/>
  <c r="J55"/>
  <c r="H55"/>
  <c r="G55"/>
  <c r="F55"/>
  <c r="D55"/>
  <c r="L54"/>
  <c r="J54"/>
  <c r="I54"/>
  <c r="H54"/>
  <c r="G54"/>
  <c r="F54"/>
  <c r="D54"/>
  <c r="L51"/>
  <c r="J51"/>
  <c r="I51"/>
  <c r="H51"/>
  <c r="G51"/>
  <c r="F51"/>
  <c r="D51"/>
  <c r="L50"/>
  <c r="J50"/>
  <c r="I50"/>
  <c r="H50"/>
  <c r="G50"/>
  <c r="F50"/>
  <c r="D50"/>
  <c r="J49"/>
  <c r="I49"/>
  <c r="H49"/>
  <c r="G49"/>
  <c r="F49"/>
  <c r="D49"/>
  <c r="L44"/>
  <c r="K44"/>
  <c r="J44"/>
  <c r="I44"/>
  <c r="H44"/>
  <c r="G44"/>
  <c r="F44"/>
  <c r="D44"/>
  <c r="L43"/>
  <c r="K43"/>
  <c r="J43"/>
  <c r="H43"/>
  <c r="G43"/>
  <c r="F43"/>
  <c r="D43"/>
  <c r="L42"/>
  <c r="J42"/>
  <c r="H42"/>
  <c r="G42"/>
  <c r="F42"/>
  <c r="D42"/>
  <c r="L38"/>
  <c r="K38"/>
  <c r="J38"/>
  <c r="I38"/>
  <c r="H38"/>
  <c r="G38"/>
  <c r="F38"/>
  <c r="D38"/>
  <c r="L37"/>
  <c r="K37"/>
  <c r="J37"/>
  <c r="I37"/>
  <c r="H37"/>
  <c r="H26" i="14" s="1"/>
  <c r="G37" i="9"/>
  <c r="F37"/>
  <c r="D37"/>
  <c r="L36"/>
  <c r="J36"/>
  <c r="I36"/>
  <c r="I26" i="14" s="1"/>
  <c r="H36" i="9"/>
  <c r="G36"/>
  <c r="F36"/>
  <c r="D36"/>
  <c r="L20"/>
  <c r="J20"/>
  <c r="H20"/>
  <c r="G20"/>
  <c r="F20"/>
  <c r="D20"/>
  <c r="L18"/>
  <c r="L26" i="14"/>
  <c r="J18" i="9"/>
  <c r="J26" i="14"/>
  <c r="H18" i="9"/>
  <c r="G18"/>
  <c r="F18"/>
  <c r="D18"/>
  <c r="D26" i="14" s="1"/>
  <c r="L12" i="9"/>
  <c r="K12"/>
  <c r="J12"/>
  <c r="I12"/>
  <c r="H12"/>
  <c r="G12"/>
  <c r="F12"/>
  <c r="D12"/>
  <c r="L11"/>
  <c r="K11"/>
  <c r="J11"/>
  <c r="I11"/>
  <c r="H11"/>
  <c r="G11"/>
  <c r="F11"/>
  <c r="D11"/>
  <c r="L10"/>
  <c r="K10"/>
  <c r="J10"/>
  <c r="I10"/>
  <c r="H10"/>
  <c r="G10"/>
  <c r="F10"/>
  <c r="D10"/>
  <c r="L9"/>
  <c r="K9"/>
  <c r="J9"/>
  <c r="I9"/>
  <c r="H9"/>
  <c r="G9"/>
  <c r="F9"/>
  <c r="D9"/>
  <c r="C219"/>
  <c r="C218"/>
  <c r="C213"/>
  <c r="C208"/>
  <c r="C31" i="14" s="1"/>
  <c r="C169" i="9"/>
  <c r="C167"/>
  <c r="C162"/>
  <c r="C160"/>
  <c r="C30" i="14" s="1"/>
  <c r="B29" i="15" s="1"/>
  <c r="C153" i="9"/>
  <c r="C152"/>
  <c r="C143"/>
  <c r="C134"/>
  <c r="C29" i="14" s="1"/>
  <c r="B28" i="15" s="1"/>
  <c r="C128" i="9"/>
  <c r="C127"/>
  <c r="C28" i="14" s="1"/>
  <c r="B27" i="15" s="1"/>
  <c r="C121" i="9"/>
  <c r="C116"/>
  <c r="C115"/>
  <c r="C27" i="14" s="1"/>
  <c r="B26" i="15" s="1"/>
  <c r="C108" i="9"/>
  <c r="C107"/>
  <c r="C106"/>
  <c r="C103"/>
  <c r="C102"/>
  <c r="C101"/>
  <c r="C95"/>
  <c r="C94"/>
  <c r="C93"/>
  <c r="C90"/>
  <c r="C89"/>
  <c r="C88"/>
  <c r="C82"/>
  <c r="C81"/>
  <c r="C80"/>
  <c r="C79"/>
  <c r="C76"/>
  <c r="C75"/>
  <c r="C74"/>
  <c r="C73"/>
  <c r="C67"/>
  <c r="C66"/>
  <c r="C62"/>
  <c r="C61"/>
  <c r="C55"/>
  <c r="C54"/>
  <c r="C51"/>
  <c r="C50"/>
  <c r="C49"/>
  <c r="C44"/>
  <c r="C43"/>
  <c r="C42"/>
  <c r="C38"/>
  <c r="C37"/>
  <c r="C36"/>
  <c r="C20"/>
  <c r="C26" i="14"/>
  <c r="B25" i="15" s="1"/>
  <c r="C18" i="9"/>
  <c r="C12"/>
  <c r="C11"/>
  <c r="C10"/>
  <c r="C9"/>
  <c r="J219" i="10"/>
  <c r="I219"/>
  <c r="H219"/>
  <c r="G219"/>
  <c r="F219"/>
  <c r="D219"/>
  <c r="J218"/>
  <c r="I218"/>
  <c r="H218"/>
  <c r="G218"/>
  <c r="D218"/>
  <c r="L213"/>
  <c r="J213"/>
  <c r="J22" i="14" s="1"/>
  <c r="I21" i="15" s="1"/>
  <c r="I213" i="10"/>
  <c r="H213"/>
  <c r="G213"/>
  <c r="F213"/>
  <c r="D213"/>
  <c r="L208"/>
  <c r="L22" i="14" s="1"/>
  <c r="K21" i="15" s="1"/>
  <c r="J208" i="10"/>
  <c r="I208"/>
  <c r="H208"/>
  <c r="G208"/>
  <c r="G22" i="14" s="1"/>
  <c r="F21" i="15" s="1"/>
  <c r="F208" i="10"/>
  <c r="F22" i="14" s="1"/>
  <c r="E21" i="15" s="1"/>
  <c r="D208" i="10"/>
  <c r="J169"/>
  <c r="H169"/>
  <c r="J167"/>
  <c r="I167"/>
  <c r="H167"/>
  <c r="J162"/>
  <c r="I162"/>
  <c r="H162"/>
  <c r="J160"/>
  <c r="J21" i="14" s="1"/>
  <c r="I20" i="15" s="1"/>
  <c r="I160" i="10"/>
  <c r="I21" i="14"/>
  <c r="H20" i="15" s="1"/>
  <c r="H160" i="10"/>
  <c r="L153"/>
  <c r="J153"/>
  <c r="I153"/>
  <c r="H153"/>
  <c r="L152"/>
  <c r="J152"/>
  <c r="H152"/>
  <c r="L143"/>
  <c r="K143"/>
  <c r="J143"/>
  <c r="I143"/>
  <c r="H143"/>
  <c r="G143"/>
  <c r="F143"/>
  <c r="L134"/>
  <c r="J134"/>
  <c r="J20" i="14" s="1"/>
  <c r="I134" i="10"/>
  <c r="H134"/>
  <c r="G134"/>
  <c r="G20" i="14"/>
  <c r="G65" s="1"/>
  <c r="F66" i="15" s="1"/>
  <c r="F134" i="10"/>
  <c r="F20" i="14"/>
  <c r="F65" s="1"/>
  <c r="E66" i="15" s="1"/>
  <c r="L128" i="10"/>
  <c r="K128"/>
  <c r="K19" i="14" s="1"/>
  <c r="J18" i="15" s="1"/>
  <c r="J128" i="10"/>
  <c r="I128"/>
  <c r="H128"/>
  <c r="G128"/>
  <c r="D128"/>
  <c r="L127"/>
  <c r="L19" i="14" s="1"/>
  <c r="K18" i="15" s="1"/>
  <c r="K127" i="10"/>
  <c r="J127"/>
  <c r="J19" i="14" s="1"/>
  <c r="I127" i="10"/>
  <c r="H127"/>
  <c r="H19" i="14" s="1"/>
  <c r="G18" i="15" s="1"/>
  <c r="G127" i="10"/>
  <c r="G19" i="14" s="1"/>
  <c r="F18" i="15" s="1"/>
  <c r="D127" i="10"/>
  <c r="D19" i="14" s="1"/>
  <c r="C18" i="15" s="1"/>
  <c r="L121" i="10"/>
  <c r="J121"/>
  <c r="I121"/>
  <c r="I18" i="14" s="1"/>
  <c r="H17" i="15"/>
  <c r="H121" i="10"/>
  <c r="F121"/>
  <c r="D121"/>
  <c r="L116"/>
  <c r="K116"/>
  <c r="J116"/>
  <c r="H116"/>
  <c r="G116"/>
  <c r="G18" i="14" s="1"/>
  <c r="F17" i="15" s="1"/>
  <c r="D116" i="10"/>
  <c r="L115"/>
  <c r="K115"/>
  <c r="K18" i="14"/>
  <c r="J17" i="15" s="1"/>
  <c r="J115" i="10"/>
  <c r="H115"/>
  <c r="H18" i="14" s="1"/>
  <c r="G17" i="15" s="1"/>
  <c r="D115" i="10"/>
  <c r="L108"/>
  <c r="K108"/>
  <c r="J108"/>
  <c r="I108"/>
  <c r="H108"/>
  <c r="G108"/>
  <c r="F108"/>
  <c r="D108"/>
  <c r="L107"/>
  <c r="K107"/>
  <c r="J107"/>
  <c r="I107"/>
  <c r="H107"/>
  <c r="G107"/>
  <c r="F107"/>
  <c r="D107"/>
  <c r="L106"/>
  <c r="J106"/>
  <c r="I106"/>
  <c r="H106"/>
  <c r="G106"/>
  <c r="F106"/>
  <c r="D106"/>
  <c r="L103"/>
  <c r="K103"/>
  <c r="J103"/>
  <c r="I103"/>
  <c r="H103"/>
  <c r="G103"/>
  <c r="F103"/>
  <c r="D103"/>
  <c r="L102"/>
  <c r="K102"/>
  <c r="J102"/>
  <c r="I102"/>
  <c r="H102"/>
  <c r="G102"/>
  <c r="F102"/>
  <c r="D102"/>
  <c r="L101"/>
  <c r="K101"/>
  <c r="J101"/>
  <c r="I101"/>
  <c r="H101"/>
  <c r="G101"/>
  <c r="F101"/>
  <c r="D101"/>
  <c r="L95"/>
  <c r="J95"/>
  <c r="H95"/>
  <c r="G95"/>
  <c r="F95"/>
  <c r="D95"/>
  <c r="L94"/>
  <c r="K94"/>
  <c r="J94"/>
  <c r="I94"/>
  <c r="H94"/>
  <c r="G94"/>
  <c r="F94"/>
  <c r="D94"/>
  <c r="K93"/>
  <c r="J93"/>
  <c r="I93"/>
  <c r="H93"/>
  <c r="G93"/>
  <c r="F93"/>
  <c r="D93"/>
  <c r="L90"/>
  <c r="J90"/>
  <c r="H90"/>
  <c r="G90"/>
  <c r="F90"/>
  <c r="D90"/>
  <c r="L89"/>
  <c r="K89"/>
  <c r="J89"/>
  <c r="I89"/>
  <c r="H89"/>
  <c r="G89"/>
  <c r="F89"/>
  <c r="D89"/>
  <c r="K88"/>
  <c r="J88"/>
  <c r="I88"/>
  <c r="H88"/>
  <c r="G88"/>
  <c r="F88"/>
  <c r="D88"/>
  <c r="L82"/>
  <c r="K82"/>
  <c r="J82"/>
  <c r="I82"/>
  <c r="H82"/>
  <c r="G82"/>
  <c r="F82"/>
  <c r="D82"/>
  <c r="L81"/>
  <c r="K81"/>
  <c r="J81"/>
  <c r="I81"/>
  <c r="H81"/>
  <c r="G81"/>
  <c r="F81"/>
  <c r="D81"/>
  <c r="L80"/>
  <c r="K80"/>
  <c r="J80"/>
  <c r="I80"/>
  <c r="H80"/>
  <c r="G80"/>
  <c r="F80"/>
  <c r="D80"/>
  <c r="L79"/>
  <c r="K79"/>
  <c r="J79"/>
  <c r="I79"/>
  <c r="H79"/>
  <c r="G79"/>
  <c r="F79"/>
  <c r="D79"/>
  <c r="L76"/>
  <c r="K76"/>
  <c r="J76"/>
  <c r="I76"/>
  <c r="H76"/>
  <c r="G76"/>
  <c r="F76"/>
  <c r="D76"/>
  <c r="L75"/>
  <c r="K75"/>
  <c r="J75"/>
  <c r="I75"/>
  <c r="H75"/>
  <c r="G75"/>
  <c r="F75"/>
  <c r="D75"/>
  <c r="L74"/>
  <c r="K74"/>
  <c r="J74"/>
  <c r="I74"/>
  <c r="H74"/>
  <c r="G74"/>
  <c r="F74"/>
  <c r="D74"/>
  <c r="L73"/>
  <c r="K73"/>
  <c r="J73"/>
  <c r="I73"/>
  <c r="H73"/>
  <c r="G73"/>
  <c r="F73"/>
  <c r="D73"/>
  <c r="L67"/>
  <c r="K67"/>
  <c r="J67"/>
  <c r="I67"/>
  <c r="H67"/>
  <c r="G67"/>
  <c r="F67"/>
  <c r="D67"/>
  <c r="L66"/>
  <c r="K66"/>
  <c r="J66"/>
  <c r="I66"/>
  <c r="H66"/>
  <c r="G66"/>
  <c r="F66"/>
  <c r="D66"/>
  <c r="L62"/>
  <c r="J62"/>
  <c r="H62"/>
  <c r="G62"/>
  <c r="F62"/>
  <c r="D62"/>
  <c r="L61"/>
  <c r="J61"/>
  <c r="I61"/>
  <c r="G61"/>
  <c r="F61"/>
  <c r="D61"/>
  <c r="L55"/>
  <c r="J55"/>
  <c r="H55"/>
  <c r="G55"/>
  <c r="F55"/>
  <c r="D55"/>
  <c r="L54"/>
  <c r="J54"/>
  <c r="I54"/>
  <c r="H54"/>
  <c r="G54"/>
  <c r="F54"/>
  <c r="D54"/>
  <c r="L51"/>
  <c r="J51"/>
  <c r="I51"/>
  <c r="H51"/>
  <c r="G51"/>
  <c r="F51"/>
  <c r="D51"/>
  <c r="L50"/>
  <c r="J50"/>
  <c r="I50"/>
  <c r="H50"/>
  <c r="G50"/>
  <c r="F50"/>
  <c r="D50"/>
  <c r="J49"/>
  <c r="I49"/>
  <c r="H49"/>
  <c r="G49"/>
  <c r="F49"/>
  <c r="D49"/>
  <c r="L44"/>
  <c r="K44"/>
  <c r="J44"/>
  <c r="I44"/>
  <c r="H44"/>
  <c r="G44"/>
  <c r="F44"/>
  <c r="D44"/>
  <c r="L43"/>
  <c r="K43"/>
  <c r="J43"/>
  <c r="H43"/>
  <c r="G43"/>
  <c r="F43"/>
  <c r="D43"/>
  <c r="L42"/>
  <c r="J42"/>
  <c r="H42"/>
  <c r="G42"/>
  <c r="F42"/>
  <c r="D42"/>
  <c r="L38"/>
  <c r="K38"/>
  <c r="J38"/>
  <c r="I38"/>
  <c r="H38"/>
  <c r="G38"/>
  <c r="F38"/>
  <c r="D38"/>
  <c r="L37"/>
  <c r="K37"/>
  <c r="J37"/>
  <c r="I37"/>
  <c r="H37"/>
  <c r="G37"/>
  <c r="F37"/>
  <c r="D37"/>
  <c r="L36"/>
  <c r="J36"/>
  <c r="I36"/>
  <c r="H36"/>
  <c r="G36"/>
  <c r="F36"/>
  <c r="D36"/>
  <c r="L20"/>
  <c r="J20"/>
  <c r="H20"/>
  <c r="G20"/>
  <c r="F20"/>
  <c r="D20"/>
  <c r="L18"/>
  <c r="J18"/>
  <c r="H18"/>
  <c r="G18"/>
  <c r="F18"/>
  <c r="F17" i="14" s="1"/>
  <c r="E16" i="15" s="1"/>
  <c r="D18" i="10"/>
  <c r="L12"/>
  <c r="K12"/>
  <c r="J12"/>
  <c r="I12"/>
  <c r="H12"/>
  <c r="G12"/>
  <c r="F12"/>
  <c r="D12"/>
  <c r="L11"/>
  <c r="K11"/>
  <c r="J11"/>
  <c r="I11"/>
  <c r="H11"/>
  <c r="G11"/>
  <c r="F11"/>
  <c r="D11"/>
  <c r="L10"/>
  <c r="K10"/>
  <c r="J10"/>
  <c r="I10"/>
  <c r="H10"/>
  <c r="G10"/>
  <c r="F10"/>
  <c r="D10"/>
  <c r="L9"/>
  <c r="K9"/>
  <c r="J9"/>
  <c r="I9"/>
  <c r="H9"/>
  <c r="G9"/>
  <c r="F9"/>
  <c r="D9"/>
  <c r="C219"/>
  <c r="C218"/>
  <c r="C213"/>
  <c r="C208"/>
  <c r="C169"/>
  <c r="C167"/>
  <c r="C162"/>
  <c r="C160"/>
  <c r="C153"/>
  <c r="C152"/>
  <c r="C143"/>
  <c r="C134"/>
  <c r="C128"/>
  <c r="C127"/>
  <c r="C19" i="14"/>
  <c r="B18" i="15" s="1"/>
  <c r="C121" i="10"/>
  <c r="C116"/>
  <c r="C18" i="14" s="1"/>
  <c r="B17" i="15" s="1"/>
  <c r="C115" i="10"/>
  <c r="C108"/>
  <c r="C107"/>
  <c r="C106"/>
  <c r="C103"/>
  <c r="C102"/>
  <c r="C101"/>
  <c r="C95"/>
  <c r="C94"/>
  <c r="C93"/>
  <c r="C90"/>
  <c r="C89"/>
  <c r="C88"/>
  <c r="C82"/>
  <c r="C81"/>
  <c r="C80"/>
  <c r="C79"/>
  <c r="C76"/>
  <c r="C75"/>
  <c r="C74"/>
  <c r="C73"/>
  <c r="C67"/>
  <c r="C66"/>
  <c r="C62"/>
  <c r="C61"/>
  <c r="C55"/>
  <c r="C54"/>
  <c r="C51"/>
  <c r="C50"/>
  <c r="C49"/>
  <c r="C44"/>
  <c r="C43"/>
  <c r="C42"/>
  <c r="C38"/>
  <c r="C37"/>
  <c r="C36"/>
  <c r="C20"/>
  <c r="C18"/>
  <c r="C17" i="14" s="1"/>
  <c r="C12" i="10"/>
  <c r="C11"/>
  <c r="C10"/>
  <c r="C9"/>
  <c r="I22" i="14"/>
  <c r="H21" i="15" s="1"/>
  <c r="L47" i="14"/>
  <c r="K46" i="15" s="1"/>
  <c r="C56" i="14"/>
  <c r="B57" i="15" s="1"/>
  <c r="C8" i="14"/>
  <c r="B7" i="15" s="1"/>
  <c r="F16" i="16"/>
  <c r="G38"/>
  <c r="H10" i="14"/>
  <c r="G9" i="15" s="1"/>
  <c r="H12" i="14"/>
  <c r="G11" i="15" s="1"/>
  <c r="L13" i="14"/>
  <c r="K12" i="15" s="1"/>
  <c r="J31" i="16"/>
  <c r="L48"/>
  <c r="L67" i="14"/>
  <c r="K68" i="15" s="1"/>
  <c r="G8" i="16"/>
  <c r="H5" i="14"/>
  <c r="G4" i="15" s="1"/>
  <c r="D9" i="14"/>
  <c r="D63" s="1"/>
  <c r="H38"/>
  <c r="G37" i="15"/>
  <c r="J57" i="14"/>
  <c r="I58" i="15"/>
  <c r="H67" i="14"/>
  <c r="G68" i="15"/>
  <c r="C68"/>
  <c r="D58" i="14"/>
  <c r="C59" i="15" s="1"/>
  <c r="D13" i="14"/>
  <c r="C12" i="15" s="1"/>
  <c r="C22" i="14"/>
  <c r="B21" i="15" s="1"/>
  <c r="C48" i="14"/>
  <c r="B47" i="15" s="1"/>
  <c r="F67" i="14"/>
  <c r="E68" i="15" s="1"/>
  <c r="E56" i="14"/>
  <c r="L49"/>
  <c r="K48" i="15" s="1"/>
  <c r="I15" i="16"/>
  <c r="D18" i="14"/>
  <c r="C17" i="15" s="1"/>
  <c r="F19"/>
  <c r="H48" i="14"/>
  <c r="G47" i="15" s="1"/>
  <c r="D39" i="14"/>
  <c r="C38" i="15" s="1"/>
  <c r="E8" i="16"/>
  <c r="K13" i="14"/>
  <c r="J12" i="15"/>
  <c r="K67" i="14"/>
  <c r="J68" i="15"/>
  <c r="D25" i="16"/>
  <c r="D34"/>
  <c r="E9" i="14"/>
  <c r="E63" s="1"/>
  <c r="E45"/>
  <c r="D44" i="15"/>
  <c r="G14" i="16"/>
  <c r="H36" i="14"/>
  <c r="G35" i="15" s="1"/>
  <c r="B14" i="16"/>
  <c r="C11" i="14"/>
  <c r="B10" i="15" s="1"/>
  <c r="C58" i="14"/>
  <c r="B59" i="15" s="1"/>
  <c r="D14" i="16"/>
  <c r="E12" i="14"/>
  <c r="D11" i="15" s="1"/>
  <c r="K48" i="14"/>
  <c r="J47" i="15" s="1"/>
  <c r="I47" i="14"/>
  <c r="H46" i="15" s="1"/>
  <c r="H14" i="16"/>
  <c r="K15"/>
  <c r="I28"/>
  <c r="C31"/>
  <c r="G34"/>
  <c r="H9" i="14"/>
  <c r="H63"/>
  <c r="C38" i="16"/>
  <c r="D10" i="14"/>
  <c r="D64" s="1"/>
  <c r="C65" i="15" s="1"/>
  <c r="G10" i="14"/>
  <c r="K20"/>
  <c r="K65" s="1"/>
  <c r="J47"/>
  <c r="I46" i="15" s="1"/>
  <c r="D27" i="16"/>
  <c r="H20" i="14"/>
  <c r="G19" i="15" s="1"/>
  <c r="I48" i="14"/>
  <c r="H47" i="15" s="1"/>
  <c r="G27" i="16"/>
  <c r="J28"/>
  <c r="E31"/>
  <c r="D8"/>
  <c r="E29" i="14"/>
  <c r="D28" i="15" s="1"/>
  <c r="J8" i="16"/>
  <c r="F19" i="14"/>
  <c r="E18" i="15" s="1"/>
  <c r="G48" i="14"/>
  <c r="F47" i="15" s="1"/>
  <c r="G38" i="14"/>
  <c r="F37" i="15" s="1"/>
  <c r="G16" i="16"/>
  <c r="I27"/>
  <c r="G31"/>
  <c r="H38"/>
  <c r="I12" i="14"/>
  <c r="H11" i="15" s="1"/>
  <c r="L41" i="16"/>
  <c r="B8"/>
  <c r="F14"/>
  <c r="G15"/>
  <c r="G28"/>
  <c r="K38"/>
  <c r="F58" i="14"/>
  <c r="E59" i="15" s="1"/>
  <c r="L10" i="14"/>
  <c r="L64" s="1"/>
  <c r="K65" i="15" s="1"/>
  <c r="K31" i="14"/>
  <c r="J30" i="15" s="1"/>
  <c r="G57" i="14"/>
  <c r="F58" i="15" s="1"/>
  <c r="G12" i="14"/>
  <c r="F11" i="15" s="1"/>
  <c r="G9" i="14"/>
  <c r="F8" i="15" s="1"/>
  <c r="F34" i="16"/>
  <c r="E38" i="14"/>
  <c r="D37" i="15"/>
  <c r="K38" i="14"/>
  <c r="J37" i="15"/>
  <c r="H15" i="16"/>
  <c r="L17"/>
  <c r="E10" i="14"/>
  <c r="D9" i="15"/>
  <c r="E20" i="14"/>
  <c r="E65"/>
  <c r="D66" i="15" s="1"/>
  <c r="L5" i="14"/>
  <c r="K4" i="15" s="1"/>
  <c r="K47" i="14"/>
  <c r="J46" i="15" s="1"/>
  <c r="K62" i="14"/>
  <c r="J63" i="15" s="1"/>
  <c r="L20" i="16"/>
  <c r="J14"/>
  <c r="K28"/>
  <c r="E34"/>
  <c r="L21"/>
  <c r="L43"/>
  <c r="J19" i="15"/>
  <c r="D43"/>
  <c r="D57"/>
  <c r="H65" i="14"/>
  <c r="G66" i="15" s="1"/>
  <c r="J9"/>
  <c r="K64" i="14"/>
  <c r="J65" i="15" s="1"/>
  <c r="G64"/>
  <c r="F15" i="16"/>
  <c r="H35" i="14"/>
  <c r="H41" s="1"/>
  <c r="G40" i="15" s="1"/>
  <c r="D34"/>
  <c r="I34"/>
  <c r="C19"/>
  <c r="D65" i="14"/>
  <c r="C66" i="15" s="1"/>
  <c r="B63"/>
  <c r="I62" i="14"/>
  <c r="I8"/>
  <c r="H7" i="15" s="1"/>
  <c r="G8"/>
  <c r="D5" i="14"/>
  <c r="C4" i="15" s="1"/>
  <c r="I5" i="14"/>
  <c r="H4" i="15" s="1"/>
  <c r="H22" i="14"/>
  <c r="G21" i="15" s="1"/>
  <c r="G27" i="14"/>
  <c r="F26" i="15" s="1"/>
  <c r="K40" i="14"/>
  <c r="J39" i="15" s="1"/>
  <c r="J17" i="14"/>
  <c r="H9" i="15"/>
  <c r="I64" i="14"/>
  <c r="H65" i="15" s="1"/>
  <c r="G63" i="14"/>
  <c r="F64" i="15" s="1"/>
  <c r="L11" i="14"/>
  <c r="K10" i="15" s="1"/>
  <c r="D19"/>
  <c r="K9"/>
  <c r="F9"/>
  <c r="G64" i="14"/>
  <c r="F65" i="15" s="1"/>
  <c r="I56" i="14"/>
  <c r="H57" i="15" s="1"/>
  <c r="H56" i="14"/>
  <c r="G47"/>
  <c r="F46" i="15" s="1"/>
  <c r="C22" i="16"/>
  <c r="D62" i="14"/>
  <c r="C63" i="15" s="1"/>
  <c r="F11" i="14"/>
  <c r="E10" i="15"/>
  <c r="D11" i="14"/>
  <c r="C10" i="15" s="1"/>
  <c r="F8" i="16"/>
  <c r="H8" i="15"/>
  <c r="C44" i="14"/>
  <c r="C50" s="1"/>
  <c r="B49" i="15" s="1"/>
  <c r="H45" i="14"/>
  <c r="G44" i="15" s="1"/>
  <c r="B15" i="16"/>
  <c r="D57" i="14"/>
  <c r="C58" i="15"/>
  <c r="D12" i="14"/>
  <c r="C11" i="15"/>
  <c r="I45" i="14"/>
  <c r="H44" i="15"/>
  <c r="D17" i="14"/>
  <c r="C16" i="15" s="1"/>
  <c r="D56" i="14"/>
  <c r="D8"/>
  <c r="D14" s="1"/>
  <c r="C13" i="15" s="1"/>
  <c r="B38" i="16"/>
  <c r="C10" i="14"/>
  <c r="C64" s="1"/>
  <c r="B65" i="15" s="1"/>
  <c r="G67" i="14"/>
  <c r="F68" i="15"/>
  <c r="G13" i="14"/>
  <c r="F12" i="15"/>
  <c r="K16" i="16"/>
  <c r="E64" i="14"/>
  <c r="D65" i="15" s="1"/>
  <c r="G58" i="14"/>
  <c r="F59" i="15" s="1"/>
  <c r="H27" i="14"/>
  <c r="G26" i="15" s="1"/>
  <c r="K28" i="14"/>
  <c r="J27" i="15" s="1"/>
  <c r="J5" i="14"/>
  <c r="I4" i="15" s="1"/>
  <c r="I8" i="16"/>
  <c r="H8" i="14"/>
  <c r="G7" i="15" s="1"/>
  <c r="L62" i="14"/>
  <c r="K63" i="15" s="1"/>
  <c r="K9" i="14"/>
  <c r="J8" i="15" s="1"/>
  <c r="H11" i="14"/>
  <c r="G10" i="15"/>
  <c r="E21" i="14"/>
  <c r="D20" i="15"/>
  <c r="C39" i="14"/>
  <c r="B38" i="15"/>
  <c r="K36" i="14"/>
  <c r="J35" i="15"/>
  <c r="D37" i="14"/>
  <c r="C36" i="15"/>
  <c r="K37" i="14"/>
  <c r="J36" i="15"/>
  <c r="F13" i="14"/>
  <c r="E12" i="15"/>
  <c r="D28" i="16"/>
  <c r="E58" i="14"/>
  <c r="E67"/>
  <c r="D68" i="15" s="1"/>
  <c r="F45" i="14"/>
  <c r="E44" i="15" s="1"/>
  <c r="L37" i="14"/>
  <c r="K36" i="15" s="1"/>
  <c r="B28" i="16"/>
  <c r="H24"/>
  <c r="E62" i="14"/>
  <c r="E17"/>
  <c r="E40"/>
  <c r="D39" i="15" s="1"/>
  <c r="E47" i="14"/>
  <c r="D46" i="15" s="1"/>
  <c r="J48" i="14"/>
  <c r="I47" i="15" s="1"/>
  <c r="C13" i="14"/>
  <c r="B12" i="15" s="1"/>
  <c r="H62" i="14"/>
  <c r="F31" i="16"/>
  <c r="E48" i="14"/>
  <c r="D47" i="15" s="1"/>
  <c r="L57" i="16"/>
  <c r="F9" i="14"/>
  <c r="F63" s="1"/>
  <c r="K30" i="16"/>
  <c r="G39" i="14"/>
  <c r="F38" i="15" s="1"/>
  <c r="L9" i="14"/>
  <c r="L63" s="1"/>
  <c r="K64" i="15" s="1"/>
  <c r="K5" i="14"/>
  <c r="J4" i="15"/>
  <c r="L45" i="14"/>
  <c r="K44" i="15" s="1"/>
  <c r="L31" i="16"/>
  <c r="K8"/>
  <c r="I35" i="14"/>
  <c r="H34" i="15" s="1"/>
  <c r="L39" i="14"/>
  <c r="K38" i="15"/>
  <c r="L12" i="14"/>
  <c r="K11" i="15"/>
  <c r="L54" i="16"/>
  <c r="L8" i="14"/>
  <c r="K7" i="15" s="1"/>
  <c r="K34" i="16"/>
  <c r="K63" i="14"/>
  <c r="J64" i="15" s="1"/>
  <c r="G63"/>
  <c r="G57"/>
  <c r="H59" i="14"/>
  <c r="G60" i="15" s="1"/>
  <c r="H63"/>
  <c r="I59" i="14"/>
  <c r="H60" i="15" s="1"/>
  <c r="D16"/>
  <c r="D59"/>
  <c r="B43"/>
  <c r="E8"/>
  <c r="D63"/>
  <c r="D59" i="14"/>
  <c r="C60" i="15" s="1"/>
  <c r="C57"/>
  <c r="E50" i="14"/>
  <c r="D49" i="15" s="1"/>
  <c r="B9"/>
  <c r="K34"/>
  <c r="K14" i="16"/>
  <c r="K8" i="15"/>
  <c r="I59"/>
  <c r="I18"/>
  <c r="J10" i="14"/>
  <c r="I16" i="16"/>
  <c r="J62" i="14"/>
  <c r="I63" i="15" s="1"/>
  <c r="I9"/>
  <c r="J64" i="14"/>
  <c r="I65" i="15"/>
  <c r="J34"/>
  <c r="K8" i="14"/>
  <c r="J7" i="15"/>
  <c r="K56" i="14"/>
  <c r="J57" i="15"/>
  <c r="F43"/>
  <c r="G8" i="14"/>
  <c r="F7" i="15" s="1"/>
  <c r="G56" i="14"/>
  <c r="G62"/>
  <c r="F63" i="15" s="1"/>
  <c r="F66" i="14"/>
  <c r="E67" i="15" s="1"/>
  <c r="E16" i="16"/>
  <c r="E14"/>
  <c r="K25" i="15"/>
  <c r="H25"/>
  <c r="D25"/>
  <c r="I25"/>
  <c r="F8" i="14"/>
  <c r="E7" i="15" s="1"/>
  <c r="F49" i="14"/>
  <c r="E48" i="15" s="1"/>
  <c r="F31" i="14"/>
  <c r="E30" i="15" s="1"/>
  <c r="F47" i="14"/>
  <c r="E46" i="15" s="1"/>
  <c r="F21" i="14"/>
  <c r="E20" i="15"/>
  <c r="F12" i="14"/>
  <c r="E11" i="15" s="1"/>
  <c r="F59" i="14"/>
  <c r="E60" i="15" s="1"/>
  <c r="E19"/>
  <c r="F44" i="14"/>
  <c r="F26"/>
  <c r="E43" i="15"/>
  <c r="F50" i="14"/>
  <c r="E49" i="15" s="1"/>
  <c r="F35" i="14"/>
  <c r="F62"/>
  <c r="E63" i="15" s="1"/>
  <c r="E34"/>
  <c r="C12" i="14"/>
  <c r="B11" i="15" s="1"/>
  <c r="C59" i="14"/>
  <c r="B60" i="15" s="1"/>
  <c r="J65" i="14" l="1"/>
  <c r="I66" i="15" s="1"/>
  <c r="I19"/>
  <c r="K57"/>
  <c r="K26"/>
  <c r="B34"/>
  <c r="C41" i="14"/>
  <c r="B40" i="15" s="1"/>
  <c r="G14" i="14"/>
  <c r="F13" i="15" s="1"/>
  <c r="M63"/>
  <c r="K17" i="14"/>
  <c r="J32"/>
  <c r="I31" i="15" s="1"/>
  <c r="M45"/>
  <c r="D21" i="14"/>
  <c r="C20" i="15" s="1"/>
  <c r="D30" i="14"/>
  <c r="C29" i="15" s="1"/>
  <c r="M29" s="1"/>
  <c r="D29" i="14"/>
  <c r="C28" i="15" s="1"/>
  <c r="D38" i="14"/>
  <c r="C37" i="15" s="1"/>
  <c r="D48" i="14"/>
  <c r="C47" i="15" s="1"/>
  <c r="D47" i="14"/>
  <c r="C46" i="15" s="1"/>
  <c r="M46" s="1"/>
  <c r="D44" i="14"/>
  <c r="E5"/>
  <c r="D4" i="15" s="1"/>
  <c r="E8" i="14"/>
  <c r="D22" i="16"/>
  <c r="D24"/>
  <c r="L24" s="1"/>
  <c r="D30"/>
  <c r="E57" i="14"/>
  <c r="E66"/>
  <c r="D67" i="15" s="1"/>
  <c r="E13" i="14"/>
  <c r="D12" i="15" s="1"/>
  <c r="E27" i="14"/>
  <c r="E30"/>
  <c r="D29" i="15" s="1"/>
  <c r="E36" i="14"/>
  <c r="L21"/>
  <c r="K20" i="15" s="1"/>
  <c r="G21" i="14"/>
  <c r="F20" i="15" s="1"/>
  <c r="G30" i="14"/>
  <c r="F29" i="15" s="1"/>
  <c r="J16" i="16"/>
  <c r="K58" i="14"/>
  <c r="L57"/>
  <c r="K58" i="15" s="1"/>
  <c r="F30" i="14"/>
  <c r="E29" i="15" s="1"/>
  <c r="L11" i="16"/>
  <c r="L12"/>
  <c r="L18"/>
  <c r="L44"/>
  <c r="L50"/>
  <c r="F32" i="14"/>
  <c r="E31" i="15" s="1"/>
  <c r="L15" i="16"/>
  <c r="G34" i="15"/>
  <c r="E25"/>
  <c r="M48"/>
  <c r="G59" i="14"/>
  <c r="F60" i="15" s="1"/>
  <c r="L41" i="14"/>
  <c r="K40" i="15" s="1"/>
  <c r="I16"/>
  <c r="I41" i="14"/>
  <c r="H40" i="15" s="1"/>
  <c r="E23" i="14"/>
  <c r="D22" i="15" s="1"/>
  <c r="M27"/>
  <c r="C8"/>
  <c r="L8" i="16"/>
  <c r="C20" i="14"/>
  <c r="C21"/>
  <c r="B20" i="15" s="1"/>
  <c r="G17" i="14"/>
  <c r="I17"/>
  <c r="H16" i="15" s="1"/>
  <c r="L17" i="14"/>
  <c r="J18"/>
  <c r="I17" i="15" s="1"/>
  <c r="I19" i="14"/>
  <c r="H18" i="15" s="1"/>
  <c r="M18" s="1"/>
  <c r="I20" i="14"/>
  <c r="L20"/>
  <c r="H21"/>
  <c r="G20" i="15" s="1"/>
  <c r="I29" i="14"/>
  <c r="H28" i="15" s="1"/>
  <c r="H30" i="14"/>
  <c r="G29" i="15" s="1"/>
  <c r="D31" i="14"/>
  <c r="C30" i="15" s="1"/>
  <c r="G31" i="14"/>
  <c r="F30" i="15" s="1"/>
  <c r="L31" i="14"/>
  <c r="K30" i="15" s="1"/>
  <c r="G35" i="14"/>
  <c r="F34" i="15" s="1"/>
  <c r="M34" s="1"/>
  <c r="D36" i="14"/>
  <c r="J36"/>
  <c r="G37"/>
  <c r="F36" i="15" s="1"/>
  <c r="J38" i="14"/>
  <c r="I37" i="15" s="1"/>
  <c r="J39" i="14"/>
  <c r="I38" i="15" s="1"/>
  <c r="J40" i="14"/>
  <c r="I39" i="15" s="1"/>
  <c r="H44" i="14"/>
  <c r="L44"/>
  <c r="J44"/>
  <c r="I44"/>
  <c r="K44"/>
  <c r="K45"/>
  <c r="J44" i="15" s="1"/>
  <c r="M44" s="1"/>
  <c r="H47" i="14"/>
  <c r="G46" i="15" s="1"/>
  <c r="C5" i="14"/>
  <c r="B4" i="15" s="1"/>
  <c r="B16" i="16"/>
  <c r="L16" s="1"/>
  <c r="B30"/>
  <c r="B34"/>
  <c r="J56" i="14"/>
  <c r="I14" i="16"/>
  <c r="L14" s="1"/>
  <c r="H22"/>
  <c r="L22" s="1"/>
  <c r="J22"/>
  <c r="E25"/>
  <c r="L25" s="1"/>
  <c r="C27"/>
  <c r="J27"/>
  <c r="F28"/>
  <c r="L28" s="1"/>
  <c r="H28"/>
  <c r="H30"/>
  <c r="J9" i="14"/>
  <c r="J38" i="16"/>
  <c r="L38" s="1"/>
  <c r="H13" i="14"/>
  <c r="J67"/>
  <c r="I68" i="15" s="1"/>
  <c r="K22" i="14"/>
  <c r="J21" i="15" s="1"/>
  <c r="I27" i="14"/>
  <c r="K66"/>
  <c r="J67" i="15" s="1"/>
  <c r="M67" s="1"/>
  <c r="F39" i="14"/>
  <c r="L47" i="16"/>
  <c r="L53"/>
  <c r="J66" i="15"/>
  <c r="K68" i="14"/>
  <c r="J69" i="15" s="1"/>
  <c r="E68" i="14"/>
  <c r="D69" i="15" s="1"/>
  <c r="D64"/>
  <c r="C64"/>
  <c r="D68" i="14"/>
  <c r="C69" i="15" s="1"/>
  <c r="B16"/>
  <c r="C23" i="14"/>
  <c r="B22" i="15" s="1"/>
  <c r="K23" i="14"/>
  <c r="J22" i="15" s="1"/>
  <c r="J16"/>
  <c r="B30"/>
  <c r="M30" s="1"/>
  <c r="C32" i="14"/>
  <c r="B31" i="15" s="1"/>
  <c r="D32" i="14"/>
  <c r="C31" i="15" s="1"/>
  <c r="C25"/>
  <c r="G25"/>
  <c r="H32" i="14"/>
  <c r="G31" i="15" s="1"/>
  <c r="M4"/>
  <c r="M28"/>
  <c r="E64"/>
  <c r="B19"/>
  <c r="C65" i="14"/>
  <c r="B66" i="15" s="1"/>
  <c r="K16"/>
  <c r="M10"/>
  <c r="M47"/>
  <c r="E14" i="14"/>
  <c r="D13" i="15" s="1"/>
  <c r="D7"/>
  <c r="F14" i="14"/>
  <c r="E13" i="15" s="1"/>
  <c r="L18" i="14"/>
  <c r="K17" i="15" s="1"/>
  <c r="D22" i="14"/>
  <c r="C21" i="15" s="1"/>
  <c r="M21" s="1"/>
  <c r="M36"/>
  <c r="M37"/>
  <c r="M39"/>
  <c r="L27" i="16"/>
  <c r="K26" i="14"/>
  <c r="E9" i="15"/>
  <c r="F64" i="14"/>
  <c r="E65" i="15" s="1"/>
  <c r="F57"/>
  <c r="G68" i="14"/>
  <c r="F69" i="15" s="1"/>
  <c r="G50" i="14"/>
  <c r="F49" i="15" s="1"/>
  <c r="K41" i="14"/>
  <c r="J40" i="15" s="1"/>
  <c r="L14" i="14"/>
  <c r="K13" i="15" s="1"/>
  <c r="C7"/>
  <c r="C9"/>
  <c r="M9" s="1"/>
  <c r="I23" i="14"/>
  <c r="H22" i="15" s="1"/>
  <c r="D8"/>
  <c r="H64" i="14"/>
  <c r="H17"/>
  <c r="G26"/>
  <c r="G41"/>
  <c r="F40" i="15" s="1"/>
  <c r="L30" i="16"/>
  <c r="F18" i="14"/>
  <c r="C9"/>
  <c r="J8"/>
  <c r="I67"/>
  <c r="I13"/>
  <c r="K12"/>
  <c r="I34" i="16"/>
  <c r="L34" s="1"/>
  <c r="G12" i="15" l="1"/>
  <c r="H14" i="14"/>
  <c r="G13" i="15" s="1"/>
  <c r="I8"/>
  <c r="J63" i="14"/>
  <c r="I57" i="15"/>
  <c r="J59" i="14"/>
  <c r="I60" i="15" s="1"/>
  <c r="H43"/>
  <c r="I50" i="14"/>
  <c r="H49" i="15" s="1"/>
  <c r="K43"/>
  <c r="L50" i="14"/>
  <c r="K49" i="15" s="1"/>
  <c r="I35"/>
  <c r="J41" i="14"/>
  <c r="I40" i="15" s="1"/>
  <c r="H19"/>
  <c r="I65" i="14"/>
  <c r="H66" i="15" s="1"/>
  <c r="D35"/>
  <c r="E41" i="14"/>
  <c r="D40" i="15" s="1"/>
  <c r="D26"/>
  <c r="E32" i="14"/>
  <c r="D31" i="15" s="1"/>
  <c r="M20"/>
  <c r="J23" i="14"/>
  <c r="I22" i="15" s="1"/>
  <c r="L59" i="14"/>
  <c r="K60" i="15" s="1"/>
  <c r="E38"/>
  <c r="M38" s="1"/>
  <c r="F41" i="14"/>
  <c r="E40" i="15" s="1"/>
  <c r="H26"/>
  <c r="I32" i="14"/>
  <c r="H31" i="15" s="1"/>
  <c r="K50" i="14"/>
  <c r="J49" i="15" s="1"/>
  <c r="J43"/>
  <c r="I43"/>
  <c r="J50" i="14"/>
  <c r="I49" i="15" s="1"/>
  <c r="H50" i="14"/>
  <c r="G49" i="15" s="1"/>
  <c r="G43"/>
  <c r="C35"/>
  <c r="M35" s="1"/>
  <c r="D41" i="14"/>
  <c r="C40" i="15" s="1"/>
  <c r="L65" i="14"/>
  <c r="K19" i="15"/>
  <c r="M19" s="1"/>
  <c r="G23" i="14"/>
  <c r="F22" i="15" s="1"/>
  <c r="F16"/>
  <c r="J59"/>
  <c r="M59" s="1"/>
  <c r="K59" i="14"/>
  <c r="J60" i="15" s="1"/>
  <c r="D58"/>
  <c r="M58" s="1"/>
  <c r="E59" i="14"/>
  <c r="D60" i="15" s="1"/>
  <c r="M60" s="1"/>
  <c r="C43"/>
  <c r="M43" s="1"/>
  <c r="D50" i="14"/>
  <c r="C49" i="15" s="1"/>
  <c r="M49" s="1"/>
  <c r="M40"/>
  <c r="M57"/>
  <c r="L32" i="14"/>
  <c r="K31" i="15" s="1"/>
  <c r="J11"/>
  <c r="M11" s="1"/>
  <c r="K14" i="14"/>
  <c r="J13" i="15" s="1"/>
  <c r="H68"/>
  <c r="M68" s="1"/>
  <c r="I68" i="14"/>
  <c r="H69" i="15" s="1"/>
  <c r="C63" i="14"/>
  <c r="B8" i="15"/>
  <c r="M8" s="1"/>
  <c r="C14" i="14"/>
  <c r="B13" i="15" s="1"/>
  <c r="F25"/>
  <c r="G32" i="14"/>
  <c r="F31" i="15" s="1"/>
  <c r="G65"/>
  <c r="M65" s="1"/>
  <c r="H68" i="14"/>
  <c r="G69" i="15" s="1"/>
  <c r="J25"/>
  <c r="K32" i="14"/>
  <c r="J31" i="15" s="1"/>
  <c r="F68" i="14"/>
  <c r="E69" i="15" s="1"/>
  <c r="H12"/>
  <c r="M12" s="1"/>
  <c r="I14" i="14"/>
  <c r="H13" i="15" s="1"/>
  <c r="I7"/>
  <c r="M7" s="1"/>
  <c r="J14" i="14"/>
  <c r="I13" i="15" s="1"/>
  <c r="E17"/>
  <c r="M17" s="1"/>
  <c r="F23" i="14"/>
  <c r="E22" i="15" s="1"/>
  <c r="H23" i="14"/>
  <c r="G22" i="15" s="1"/>
  <c r="G16"/>
  <c r="M16" s="1"/>
  <c r="L23" i="14"/>
  <c r="K22" i="15" s="1"/>
  <c r="D23" i="14"/>
  <c r="C22" i="15" s="1"/>
  <c r="M31"/>
  <c r="M22" l="1"/>
  <c r="M26"/>
  <c r="K66"/>
  <c r="M66" s="1"/>
  <c r="L68" i="14"/>
  <c r="K69" i="15" s="1"/>
  <c r="I64"/>
  <c r="J68" i="14"/>
  <c r="I69" i="15" s="1"/>
  <c r="C68" i="14"/>
  <c r="B69" i="15" s="1"/>
  <c r="M69" s="1"/>
  <c r="B64"/>
  <c r="M13"/>
  <c r="M25"/>
  <c r="M64" l="1"/>
</calcChain>
</file>

<file path=xl/sharedStrings.xml><?xml version="1.0" encoding="utf-8"?>
<sst xmlns="http://schemas.openxmlformats.org/spreadsheetml/2006/main" count="4820" uniqueCount="346">
  <si>
    <t xml:space="preserve">The Company must have directors who are Thai national in a number  equivalent to not less than three-fourths (3/4) of the total number of its directors, and must have persons as stipulated under (1) or (2), or (1) and (2) below, holding its shares in an aggregate proportion of more than seventy-five percent (75%) of the total number of its voting shares that have been sold:
     (1) Thai individuals, or non-registered ordinary partnership, in which all partners are Thai nationals;
     (2) juristic person registered in Thailand and possessing the following characteristics:
 (a) having the persons under (1) holding its shares in excess of fifty percent (50%) of the total number of its voting shares that have been sold, or 
          (b) having the persons under (1), or the juristic persons under (2) (a), or the persons under (1) and the juristic persons under (2) (a), holding its shares in excess of fifty percent (50%) of the total number of its voting shares that have been sold.
   If the Commission deems appropriate, it may permit persons of non-Thai nationality to hold shares, in a proportion of up to forty-nine percent (49%) of the total number of voting shares that have been sold, and permit persons of non-Thai nationality to serve as directors, in a amount exceeding one-fourth (1/4), but less than one-half (1/2), of the total number of directors. In granting such permission, the rules regarding shareholding by persons under the first paragraph shall  apply, mutatis mutandis
 In the event the Company’s standing or operations are of a condition that might  cause damage to the insured or the public, the Minister, upon the recommendation of the Commission, is empowered to grant a relaxation to permit the Company to have shareholders or directors otherwise than as stipulated under second paragraph. When granting such relaxation, the Minister may also prescribe rules or time conditions for such.
</t>
  </si>
  <si>
    <t>Local residents only purchase insurance from local entities.</t>
  </si>
  <si>
    <t>Section 30 of Life Insurance Act a1992 and Non-life Insurance Act 1992The premium rates prescribed by Insurance Companies shall be approved by the Registrar</t>
  </si>
  <si>
    <t>Macroeconomic policies</t>
  </si>
  <si>
    <t>Commercial presence (mode 3)</t>
  </si>
  <si>
    <t>Cross-border insurance trade (Mode 1)</t>
  </si>
  <si>
    <t>Consumption abroad (Mode 2)</t>
  </si>
  <si>
    <t>Movement of natural persons (Mode 4)</t>
  </si>
  <si>
    <t>Ownership</t>
  </si>
  <si>
    <t xml:space="preserve">Regulation </t>
  </si>
  <si>
    <r>
      <t>Source</t>
    </r>
    <r>
      <rPr>
        <sz val="10"/>
        <rFont val="Times New Roman"/>
        <family val="1"/>
      </rPr>
      <t xml:space="preserve">:  Author.  </t>
    </r>
  </si>
  <si>
    <t>In new companies (not subsidiaries)</t>
  </si>
  <si>
    <t>The are foreign equity limits in the GATS commitments. Existing law does not limit ownership of foreign insurance firms thus, they can own up to 100% but they must be in the top 200 for the last 10 years.</t>
  </si>
  <si>
    <t xml:space="preserve">* The capital in and outflow in the Lao PDR shall be processed through the banking system in compliance with the current regulations issued by the Bank of the Lao PDR.
** The types of capital out flow is subject to approve by the Bank of Lao PDR in accordance with the Decree Law of Governing the Management of Foreign Exchange and Precious metals no. 01/op updated 17 March 2008, and Instruction on Implementation of decree Law on Management of Foreign Currency and Precious metals (Article: 12, 14,17,18, 20 and article 21).
*** The Bank of the Lao PDR. Will consider the approval based on the general economic situation of the country in each period.
According to the Decree Law on  Management of Foreign Exchange and Precious metals, all capital  inflow is subject to inform (not approval)  the Bank of the Lao PDR. For the capital outflow can be transferred abroad after completing all financial obligations.
Additional information, currently the Bank of the Lao PDR is applying to be under the article VII of the IMF, which would confirm our position as no restriction on the capital flow. 
</t>
  </si>
  <si>
    <t xml:space="preserve">Access to insurance service should depend on a country regulation. Normally when you are abroad for doing some investments and need to insure your investment you should do with authorized insurance company in that country. But if you are abroad and need to insure your investments/properties located in your home country, definitely is not allowed by Insurance Law of Lao PDR. But if your investment and properties are in country you reside (not Laos) you should refer to that country regulation which normally you should organize your insurance in that country. This is applied same for the access to the service of Life, Non-Life insurance, reinsurance and broker. </t>
  </si>
  <si>
    <t>No limit for private equity.</t>
  </si>
  <si>
    <t xml:space="preserve">To be eligible to work in Thailand, foreigners need a visa and a work permit. Usually, a 
visa (non-immigrant) is required in order to applying for a work permit. (a business visa 
valids for 1 year. an expert visa (issued for foreign experts) valids for 1 year. an 
investment promotion visa (issued under the Broad of Investment Promotion law) valids for 
2 year.) 
Once get a visa, a foreigner may apply for a work permit. 
There are 3 types of work permit.
1) a temporary work permit allows foreigners to work in Thialand for no more than 1 year.
2) a work permit issued under the Broad of Investment Promotion law or the Industrial 
Estate law allow foreigners to work for more than 2 year.   
3) a permanent work permit is only issued to a permanent resident.  
</t>
  </si>
  <si>
    <t xml:space="preserve">Effective July 1, 2006, NO NEW life or non-life or reinsurance company shall be allowed to do business in the Philippines unless such company has complied with the required capitalization.  In other words, effective July 1, 2006, regardless of foreign or domestic company, such company cannot do business in the Philippines unless there is commercial presence and complied with the necessary capitalization.
Prior to this, a certification obtained from the appropriate regulatory authority, in this case, the Insurance Commission, already provides authority to transact business in the Philippines without necessarily establishing a commercial presence in the country.
</t>
  </si>
  <si>
    <t xml:space="preserve"> Vietnam Social Security (VSS) manages the compulsory and voluntary health insurance and sets the premiums.  </t>
  </si>
  <si>
    <t xml:space="preserve">There is no existing foreign reinsurance company operating locally in the Philippines.  However, foreign companies are not restricted to offer reinsurance in the Philippines.  </t>
  </si>
  <si>
    <t xml:space="preserve">For both domestic and foreign insurance companies, the law prescribes the type of financial instruments that can be held which include the following:  government bonds, preferred or guaranteed stocks, common stock of any solvent corporation, Certificates, notes and other obligations issued by the trustees or receivers of any institution, equipment trust obligations or certificates which are adequately secured or other adequately secured instruments evidencing an interest in equipment wholly or in part within the Philippines, any obligation of any corporation or institution created or existing under the laws of the Philippines which is, on the date of acquisition by the insurer, adequately secured and has qualities and characteristics wherein the speculative elements are not predominant; and such other securities as may be approved by the Commissioner
In addition to the above, domestic insurance companies which has outstanding insurance, annuity or reinsurance contracts in currencies other than the national currency of the Philippines may invest in, or otherwise acquire or loan upon securities and investments in such currency which are substantially of the same kinds, classes and investment grades as those eligible for investment under the foregoing subdivisions of this section; but the aggregate amount of such investment and of such cash in such currency which is at anytime held by such insurer shall not exceed one and one-half times the amount of its reserves and other obligations under such contracts or the amount which such insurer is required by the law of any country or possession outside the Republic of the Philippines to be invest in such country or possession, whichever shall be greater.
</t>
  </si>
  <si>
    <t>Not sepcified</t>
  </si>
  <si>
    <t>Notwithstanding the WTO GATS commitment, existing law does not restrict foreign ownership on insurance companies in the Philippines.</t>
  </si>
  <si>
    <t xml:space="preserve">Complying with the minimum capital requirements is the main condition for new insurance companies as follows:
• New Life and non-life  - PhP 1 billion, paid in case, of which at least 50% consists of paid-up capital and the remaining portion thereof as contributed surplus, which in no case shall be less than PhP200 million.
• New reinsurance company – PhP2 billion, of which at least 50% consists of paid-up capital and the remaining portion thereof as contributed surplus, which in no case shall be less than PhP400 million.
</t>
  </si>
  <si>
    <t>Capital controls ensure assets held locally</t>
  </si>
  <si>
    <t>Insurance Business Supervisory Board</t>
  </si>
  <si>
    <t>NA</t>
  </si>
  <si>
    <t xml:space="preserve">No </t>
  </si>
  <si>
    <t xml:space="preserve">Needs prior approval with the BSP
Capital Account Transactions
All public and publicly-guaranteed private
All public and publicly-guaranteed private sector obligations  to foreign creditors, including foreign shareholders and offshore banking units,  have to be referred to the BSP for prior approval. 
Other private sector borrowings as well as financing arrangements involving exchange payments require prior approval and/or registration by the BSP if it is to be serviced using foreign exchange purchased from the banking system.
Repatriation of Profits
Foreign investments need not be registered with the BSP.  The registration of a foreign investment with the BSP is only required if the foreign exchange needed to service the repatriation of capital and the remittance of dividends, profits and earnings which accrue thereon is to be sourced from the banking system.  The foreign exchange needs of unregistered foreign investments will have to be sourced outside the banking system (Section 32, BSP Circular No. 1389, Consolidated Foreign Exchange Rules and Regulations).
</t>
  </si>
  <si>
    <t>Foreign unauthorized reinsurers should be represented by resident agents duly registered with the Insurance Commission.</t>
  </si>
  <si>
    <t>Ten percent (10%) of total insurance cessions to foreign unauthorized reinsurers should be ceded to the National Reinsurance Corporation of the Philippines</t>
  </si>
  <si>
    <t xml:space="preserve">Yes, but not covered with riders </t>
  </si>
  <si>
    <t>Yes, if the insured properties are located in the Philippines</t>
  </si>
  <si>
    <t>Participation of non-Filipino citizens in the Board of Directors of a locally incorporated reinsurance company is limited to one-third of the Board’s total membership.</t>
  </si>
  <si>
    <t>Qualified non-Filipino citizens may be employed for technical positions only within the first five (5) years of operation of the enterprise, their stay not to exceed five (5) years upon entry</t>
  </si>
  <si>
    <t>Yes, consistent with the Corporation Code of  Philippines that an entity can owned up to 5% of the total equity and for industry up to 20%</t>
  </si>
  <si>
    <t>Insurance Commission</t>
  </si>
  <si>
    <t>No, subject to revocation and suspension, if warranted</t>
  </si>
  <si>
    <t>Chapter 21 of the Insurance Act: Where the Authority (MAS) is satisfied that there exists a ground on which the Authority would be empowered by section 12 to cancel the registration, or by section 12A to withdraw the authorisation, of an insurer, the Authority may require that assets of the insurer of a value which at any time is equal to the whole or a specified proportion of the amount of its domestic liabilities shall be maintained in Singapore.</t>
  </si>
  <si>
    <t>Only need professional visa, no other restrictions</t>
  </si>
  <si>
    <t>Employment pass: 2 years upon first approval, 3 years upon subsequent renewals</t>
  </si>
  <si>
    <t>Monetary Authority of Singapore (MAS)</t>
  </si>
  <si>
    <t>Maximum 3 foreigners/ at least 20% Vietnamese</t>
  </si>
  <si>
    <t>Both renewable</t>
  </si>
  <si>
    <t>Ministry of Finance - Insurance Department</t>
  </si>
  <si>
    <t>600 billion VND</t>
  </si>
  <si>
    <t>300 billion VND</t>
  </si>
  <si>
    <t>4 billion VND</t>
  </si>
  <si>
    <t xml:space="preserve">Authorised by home regulator to do business in Vietnam in insurance services
The period in business activities is at least 10 year legally at home country at the licensing application moment in Vietnam 
Total asset at the previous year of licensing application moment in Vietnam is at least 2 billion USD (except for Broking) (for Broking -  need fulfil only : business in profitable at least 3 year successive at the licensing application moment in Vietnam )
Do not violate the insurance regulation at home country at least 3 year successive at the licensing application moment in Vietnam 
</t>
  </si>
  <si>
    <t xml:space="preserve">Authorised by home regulator to do business in Vietnam in insurance services
The period in business activities is at least 10 year legally at home country at the licensing application moment in Vietnam 
Total asset at the previous year of licensing application moment in Vietnam is at least 2 billion USD (except for Broking) (for Broking -  need fulfil only : business in profitable at least 3 year successive at the licensing application moment in Vietnam )
Do not violate the insurance regulation at home country at least 3 year successive at the licensing application moment in Vietnam </t>
  </si>
  <si>
    <t xml:space="preserve">Myanmar insurance is an organization that exercises its monopoly in insurance business and the only organization financially backed up by the government by law. The present practice is for the management Committee of Myanma Insurance headed by the Managing Director of the same organization to invite quotations on tender basis from the broking firms including but not limited to Aon, Jardine, Wills and TRS. The quotations are assessed by the management committee which give share quota to each broking firm under excess loss treaties. Assessment is done with a view to getting the widest cover at the lowest premium rates. The premium is paid to the broking firms by Myanma Insurance in US$ at the official rate and the same exchange rate is used to pay claims if there is any. This payment system is an attempt to bypass any problem that might arise due to the parity between official and market rate. The claims have been mostly in the retention region of Myanma Insurance and very seldom came into the reinsurance layers. Myanma Insurance also has a retention contract signed with a foreign firm for amounts over its retention. In accordance with the Foreign Investment Law, foreign companies that come into Myanmar have to buy insurance cover from Myanmar Insurance only. Foreign insurance companies who want to sell policies to such companies have to pay what is known as fronting commission to Myanma Insurance. This commission would be as high as 15 per cent of the premium they would get.     Another insurance organization operating under a defence decree has been Myanma International Insurance Corporation (MIIC). It had a broking arm under the name of Myanma International Insurance Services Corporation. They worked under Myanma Economic Corporation. Both were ordered to stop renewing any policy written but making them responsible for policies issued but would have to stop working after their expiry. This took place due to the fact that there was some financial problem with these companies.    </t>
  </si>
  <si>
    <t>Are foreign firms subject to different licensing requirements from domestic firms?</t>
  </si>
  <si>
    <t>If yes, then specify</t>
  </si>
  <si>
    <t>Cambodia</t>
  </si>
  <si>
    <t>Indonesia</t>
  </si>
  <si>
    <t>Lao PDR</t>
  </si>
  <si>
    <t>Malaysia</t>
  </si>
  <si>
    <t>Myanmar</t>
  </si>
  <si>
    <t>Singapore</t>
  </si>
  <si>
    <t>Thailand</t>
  </si>
  <si>
    <t>Vietnam</t>
  </si>
  <si>
    <t>Details</t>
  </si>
  <si>
    <t>To increase government revenue from privatisation or license fees</t>
  </si>
  <si>
    <t>Exclusive rights to allow the provision of universal service</t>
  </si>
  <si>
    <t>Entry subject to geographic location</t>
  </si>
  <si>
    <t>Other (specify):</t>
  </si>
  <si>
    <t>No restrictions</t>
  </si>
  <si>
    <t>Other (specify)</t>
  </si>
  <si>
    <t>Members of the board of directors</t>
  </si>
  <si>
    <t>Executives</t>
  </si>
  <si>
    <t>Managers</t>
  </si>
  <si>
    <t>Unskilled workers</t>
  </si>
  <si>
    <t>Other staff (specify):</t>
  </si>
  <si>
    <t>Not permitted</t>
  </si>
  <si>
    <t>Maximum private equity permitted (%)</t>
  </si>
  <si>
    <t>New entrants</t>
  </si>
  <si>
    <t>First come, first served</t>
  </si>
  <si>
    <t>Discretionary decision by issuing authority</t>
  </si>
  <si>
    <t>Competitive bidding</t>
  </si>
  <si>
    <t>*</t>
  </si>
  <si>
    <t>a. Macroeconomic policies</t>
  </si>
  <si>
    <t>A.  Market Access</t>
  </si>
  <si>
    <t>Are there restrictions on capital in-flows - short term?</t>
  </si>
  <si>
    <t>Are there restrictions on capital in-flows - long term?</t>
  </si>
  <si>
    <t>Are there restrictions on capital out-flows - short term?</t>
  </si>
  <si>
    <t>Are there restrictions on capital out-flows - long term?</t>
  </si>
  <si>
    <t>Excessive entry believed to threaten financial stability</t>
  </si>
  <si>
    <t>Must show economic benefit</t>
  </si>
  <si>
    <t>Approval unless contrary to the national interest</t>
  </si>
  <si>
    <t>Notification (pre or post) requirements</t>
  </si>
  <si>
    <t>No screening or approval requirements</t>
  </si>
  <si>
    <t>Subsidiaries</t>
  </si>
  <si>
    <t>Representative offices</t>
  </si>
  <si>
    <t>1*</t>
  </si>
  <si>
    <t>Number of outlets limited in number and/or location</t>
  </si>
  <si>
    <t>Expansion of outlets subject to non-prudential regulatory approval</t>
  </si>
  <si>
    <t xml:space="preserve">No restrictions </t>
  </si>
  <si>
    <t>b. Commercial presence (mode 3)</t>
  </si>
  <si>
    <t>11*</t>
  </si>
  <si>
    <t>d. Consumption abroad (Mode 2)</t>
  </si>
  <si>
    <t>e.  Movement of natural persons (Mode 4)</t>
  </si>
  <si>
    <t>Skilled workers</t>
  </si>
  <si>
    <t>Identify the categories of intra-corporate transferees whose entry and stay is subject to labour market tests?</t>
  </si>
  <si>
    <t>Identify the permitted length of long-term stay (in years) of foreign intra-corporate transferees.</t>
  </si>
  <si>
    <t>B.  Ownership</t>
  </si>
  <si>
    <t xml:space="preserve">C  Regulation </t>
  </si>
  <si>
    <t>a. The regulator</t>
  </si>
  <si>
    <t xml:space="preserve"> Institutional status of the regulator</t>
  </si>
  <si>
    <t>Name the regulator</t>
  </si>
  <si>
    <t>When established</t>
  </si>
  <si>
    <t>Independent from Ministry?</t>
  </si>
  <si>
    <t>20*</t>
  </si>
  <si>
    <t xml:space="preserve">According to Article 11, Decree 46/2007, the source of invested assets for insurance companies include:
- Equity capital
- Idle capital from insurance resources
- Others
By Articles 12 and 13, insurance companies are allowed to invest their equity capital abroad but are required to invest their idle provision locally in designated forms. Specifically, the idle  provision may be allowed to invest in Vietnam in terms of six forms: government bonds, corporate shares and bonds, real estates, equity in other companies, loans, and deposits
Insurance companies can invest from idle reserves in government bonds, secured corporate bonds, and deposits at credit institutions without limit. However, the share of total investment from idle reserve are restricted in unsecured corporate shares and bonds, equity participation, real estate, loans, and entrusted investment. Investment in corporate shares and unsecured corporate bonds and other companies' equity is limited to 35 per cent for non-life insurers and 50 per cent for life insurers, of total idle reserves. The ceiling limits on investment in real estates, loans, and entrusted investments through financial institutions are 20 per cent for non-life insurers and 40 per cent for life insurers
</t>
  </si>
  <si>
    <t>Foreign providers?</t>
  </si>
  <si>
    <t>4 Is entry restricted by screening or needs tests (other than licensing requirements, which are covered later)?</t>
  </si>
  <si>
    <t xml:space="preserve">5 Which legal forms of establishment are allowed for foreign insurance providers? </t>
  </si>
  <si>
    <t xml:space="preserve">6 Are foreign insurance firms prohibited from establishing in a joint venture with local firms? </t>
  </si>
  <si>
    <t>7 Are insurance companies located in your country permitted to provide life insurance domestically?</t>
  </si>
  <si>
    <t xml:space="preserve">8 Is life insurance subject to monopoly provision? </t>
  </si>
  <si>
    <t xml:space="preserve">9 What restrictions (if any) apply to reinsurance by resident insurance companies? </t>
  </si>
  <si>
    <t xml:space="preserve">10 What restrictions (if any) apply to the placement of assets by resident insurance companies? </t>
  </si>
  <si>
    <t>11 What restrictions (if any) apply to expanding operations — street branches, offices?</t>
  </si>
  <si>
    <t xml:space="preserve">12 Can domestic residents purchase life insurance cross-border from a foreign insurance company? </t>
  </si>
  <si>
    <t>13 Are offshore life insurance firms allowed to solicit business through advertising in the domestic country?</t>
  </si>
  <si>
    <t xml:space="preserve">14 Can domestic residents purchase life insurance from a foreign insurance company while abroad? </t>
  </si>
  <si>
    <t>15  Are there residency or nationality requirements or quotas for executives, managers etc  employed by locally established foreign insurance companies?</t>
  </si>
  <si>
    <t>16 Are there categories of intra-corporate transferees whose entry and stay is subject to labour market tests?</t>
  </si>
  <si>
    <t>17 Identify the permitted length of short-term visit (in days) for foreign insurance personnel.</t>
  </si>
  <si>
    <t>18 Is private ownership in the provision of insurance services allowed - existing providers?</t>
  </si>
  <si>
    <t>19 Is foreign ownership in the provision of insurance services allowed - existing providers?</t>
  </si>
  <si>
    <t>24 Are licenses allocated through discretionary decisions by the issuing authority?</t>
  </si>
  <si>
    <t>25 Are foreign firms subject to different licensing requirements from domestic firms?</t>
  </si>
  <si>
    <t>26 Are the prices of life insurance products set or approved by government?</t>
  </si>
  <si>
    <t>1 Are there restrictions on capital flows?</t>
  </si>
  <si>
    <t>2 Are there policy restrictions on new entry of insurance providers - any provider?</t>
  </si>
  <si>
    <t>If yes, when made independent?</t>
  </si>
  <si>
    <t xml:space="preserve"> How is the sector regulator financed?</t>
  </si>
  <si>
    <t>Licence and other fees (%)</t>
  </si>
  <si>
    <t>State budget (%)</t>
  </si>
  <si>
    <t>Other (please specify) (%)</t>
  </si>
  <si>
    <t>21*</t>
  </si>
  <si>
    <t>b. Registration, authorisation or licensing</t>
  </si>
  <si>
    <t>Is registration, authorisation or licensing required for establishment?</t>
  </si>
  <si>
    <t>22*</t>
  </si>
  <si>
    <t>Licence granted in perpetuity?</t>
  </si>
  <si>
    <t xml:space="preserve">For fixed term (state term) </t>
  </si>
  <si>
    <t>Separate licence for each state?</t>
  </si>
  <si>
    <t>Licence limited geographically?</t>
  </si>
  <si>
    <t>Payment of license fee (indicate amount</t>
  </si>
  <si>
    <t>Presentation of detailed business plan</t>
  </si>
  <si>
    <t>Minimum capital (indicate amount)</t>
  </si>
  <si>
    <t>Compatible home country regulation</t>
  </si>
  <si>
    <t>Indicates question is not specific to a particular type of insurance firm</t>
  </si>
  <si>
    <t>Entry by any insurance provider restricted?</t>
  </si>
  <si>
    <t>If yes, total number of providers allowed</t>
  </si>
  <si>
    <t>Entry by foreign insurance provider restricted?</t>
  </si>
  <si>
    <t>If entry of this type of provider (see name of sheet)  is restricted, what are the reasons provided by government?</t>
  </si>
  <si>
    <t>To give incumbents time to prepare for competition</t>
  </si>
  <si>
    <t>Perception of no economic need for new insurance companies</t>
  </si>
  <si>
    <t>4*</t>
  </si>
  <si>
    <t>If entry is restricted by screening or needs tests (other than licensing requirements, which are covered later), what is the nature of the test?</t>
  </si>
  <si>
    <t>Domestic providers</t>
  </si>
  <si>
    <t>Foreign providers</t>
  </si>
  <si>
    <t>Branches</t>
  </si>
  <si>
    <t>Are they required to establish in a JV?</t>
  </si>
  <si>
    <t>Are there restrictions on JVs (eg equity limits)</t>
  </si>
  <si>
    <t>State restriction</t>
  </si>
  <si>
    <t>Are insurance companies located in your country permitted to provide this insurance service (see name of sheet) domestically?</t>
  </si>
  <si>
    <t>Domestic firms?</t>
  </si>
  <si>
    <t xml:space="preserve">Foreign firms? </t>
  </si>
  <si>
    <t xml:space="preserve">Is this trype of insurance service (see name of sheet)  subject to monopoly provision? </t>
  </si>
  <si>
    <t>National monopoly?</t>
  </si>
  <si>
    <t>Regional monopoly?</t>
  </si>
  <si>
    <t>No monopoly?</t>
  </si>
  <si>
    <t>9*</t>
  </si>
  <si>
    <t xml:space="preserve">What restrictions (if any) apply to reinsurance by resident insurance companies? </t>
  </si>
  <si>
    <t>Reinsurance prohibited</t>
  </si>
  <si>
    <t>Reinsurance restricted to foreign reinsurance companies</t>
  </si>
  <si>
    <t xml:space="preserve">Ceding percentage —  the percentage of premiums that insurers are required to cede or reinsure with domestically appointed insurers (please state %) </t>
  </si>
  <si>
    <t>Other restrictions (please state)</t>
  </si>
  <si>
    <t>10*</t>
  </si>
  <si>
    <t xml:space="preserve">What restrictions (if any) apply to the placement of assets by resident insurance companies? </t>
  </si>
  <si>
    <t>Required to hold all assets locally</t>
  </si>
  <si>
    <t>Restricted in the amount of assets that can be held abroad</t>
  </si>
  <si>
    <t xml:space="preserve">Other restrictions (eg on type of financial instruments that can be held)  (please state) </t>
  </si>
  <si>
    <t>What restrictions (if any) apply to expanding operations — street branches, offices?</t>
  </si>
  <si>
    <t>Domestic insurance companies</t>
  </si>
  <si>
    <t>One insurance outlet with no new outlets permitted</t>
  </si>
  <si>
    <t>Foreign insurance companies</t>
  </si>
  <si>
    <t>c.  Cross-border insurance trade (Mode 1)</t>
  </si>
  <si>
    <t>Can domestic residents purchase this kind of insurance (see name of sheet) cross-border from a foreign insurance company? Are any of the purchases subject to limits?</t>
  </si>
  <si>
    <t>Only through a resident intermediary</t>
  </si>
  <si>
    <t>Yes</t>
  </si>
  <si>
    <t>Limits?</t>
  </si>
  <si>
    <t>Are offshore insurance firms of this type (see name of sheet) allowed to solicit business through advertising in the domestic country?</t>
  </si>
  <si>
    <t>Yes, with restrictions</t>
  </si>
  <si>
    <t xml:space="preserve"> Are there residency or nationality requirements or quotas for any of the following categories of personnel employed by locally established foreign insurance companies?</t>
  </si>
  <si>
    <t>15*</t>
  </si>
  <si>
    <t>16*</t>
  </si>
  <si>
    <t>17*</t>
  </si>
  <si>
    <t>Identify the permitted length of short-term visit (in days) for foreign insurance personnel.</t>
  </si>
  <si>
    <t>18*</t>
  </si>
  <si>
    <t>Is private ownership in the provision of insurance services allowed?</t>
  </si>
  <si>
    <t>Existing providers</t>
  </si>
  <si>
    <t>19*</t>
  </si>
  <si>
    <t>Is foreign ownership in the provision of insurance services allowed?</t>
  </si>
  <si>
    <t>Are the prices of any of these insurance products (see name of sheet) set  by government? Do they need to be approved by government?</t>
  </si>
  <si>
    <t>Domestic companies</t>
  </si>
  <si>
    <t>Foreign companies</t>
  </si>
  <si>
    <t>No</t>
  </si>
  <si>
    <t>There is no restriction for new insurance providers either local for foreign entity; However, foreign entity shall include additional documents such as:
1. Balance Sheet and Profit and Loss of last three accounting period.
2.  Letter of appointment of legal entity or natural person qualified to be a mandatory; 
3. Information of place where the foreign company requested to locate its branch office in the Kingdom of Cambodia; 
4. Translation of a certificate issued by competent authorities certified that the company has legally operated in the home -country.</t>
  </si>
  <si>
    <t>..</t>
  </si>
  <si>
    <t>Article 54.</t>
  </si>
  <si>
    <t>Foreign insurnace companies</t>
  </si>
  <si>
    <t>All insurance contracts with total sum insured less than or equal to five hundred thousand US dollars (500,000 US dollars) shall be reinsured with insurance companies in the Kingdom of Cambodia.</t>
  </si>
  <si>
    <t>Ministry of Economy and Finance</t>
  </si>
  <si>
    <t xml:space="preserve">The first license to be issued to all types of insurance companies shall be valid for 5 years from the date of issuance. As for the business license for renewal shall be valid for 3 years from the date of issuance. It is not required to have separate licence for establishing new branch in the state or province; However, it is required to have approval of modification of licence by Ministry of Economy and Finance. </t>
  </si>
  <si>
    <t>Set</t>
  </si>
  <si>
    <t>The Ministry of Economy and Finance shall set forth a minimum tariff to be applied to major risks to ensure the market stability and direct the market competition. The minimum tariff shall be not applied to the life insurance class.</t>
  </si>
  <si>
    <r>
      <t>Ministry of Economy and Finance was established since the born of the government of Cambodia, mean 1979, but the responsibility often change from time to  time. The latest deligation from the Kingdom of Cambodia was found in Anukret (sub decree) date 20</t>
    </r>
    <r>
      <rPr>
        <vertAlign val="superscript"/>
        <sz val="10"/>
        <rFont val="Arial"/>
        <family val="2"/>
      </rPr>
      <t>th</t>
    </r>
    <r>
      <rPr>
        <sz val="10"/>
        <rFont val="Arial"/>
        <family val="2"/>
      </rPr>
      <t xml:space="preserve"> January 2000 include the regulation of Insuarance service.</t>
    </r>
  </si>
  <si>
    <t xml:space="preserve">When applying for multiple entry business visa, it will be valid for one year (each visit duration: 60 days) and could be extended. </t>
  </si>
  <si>
    <r>
      <t xml:space="preserve">If the number of providers is </t>
    </r>
    <r>
      <rPr>
        <i/>
        <sz val="10"/>
        <rFont val="Arial"/>
        <family val="2"/>
      </rPr>
      <t>not</t>
    </r>
    <r>
      <rPr>
        <sz val="10"/>
        <rFont val="Arial"/>
        <family val="2"/>
      </rPr>
      <t xml:space="preserve"> limited by policy, specify the main conditions new entrants must fulfil to be registered/authorised/licensed for this type of insurance (see name of sheet) </t>
    </r>
  </si>
  <si>
    <r>
      <t xml:space="preserve">If the number of providers of this insurance (see name of sheet) </t>
    </r>
    <r>
      <rPr>
        <i/>
        <sz val="10"/>
        <rFont val="Arial"/>
        <family val="2"/>
      </rPr>
      <t>is</t>
    </r>
    <r>
      <rPr>
        <sz val="10"/>
        <rFont val="Arial"/>
        <family val="2"/>
      </rPr>
      <t xml:space="preserve"> limited by policy, through what mechanism are licenses allocated?</t>
    </r>
  </si>
  <si>
    <t>Philippines</t>
  </si>
  <si>
    <t xml:space="preserve">Which of the following legal forms of establishment are allowed for this type of foreign insurance provider (see name of sheet)? </t>
  </si>
  <si>
    <t>Not allowed</t>
  </si>
  <si>
    <t>Ministry of Finance</t>
  </si>
  <si>
    <t>Approved</t>
  </si>
  <si>
    <t xml:space="preserve">Are these foreign insurance firms (see name of sheet) prohibited from establishing in a joint venture with local firms? </t>
  </si>
  <si>
    <t>Can domestic residents purchase this kind of insurance (see name of sheet) from a foreign insurance company while abroad? Are any of the purchases subject to limits?</t>
  </si>
  <si>
    <t>Bank Negara Malaysia</t>
  </si>
  <si>
    <t>Brunei</t>
  </si>
  <si>
    <t>However, companies have to compy with the minimum paid capital requirements stipulated in the Insurance Order 2006.</t>
  </si>
  <si>
    <t>All insurance companies are required to be incorporated as limited liability companies. Hence at least 50% of the Board must be citizens of Brunei. Companies are encouraged to recruit locals to unskilled positions.</t>
  </si>
  <si>
    <t>Insurance Unit, Financial Institution Division, Ministry of Finance</t>
  </si>
  <si>
    <t>B$10,000</t>
  </si>
  <si>
    <t>B$8 million</t>
  </si>
  <si>
    <t>Short term visits of 14 to 30 days depend on nationality of the individual. Long term visits can have bi-annual extension subject to approval from the Labour Department and the Ministry of Finance.</t>
  </si>
  <si>
    <t>LIFE INSURANCE</t>
  </si>
  <si>
    <t>TOTAL</t>
  </si>
  <si>
    <t>MEDICAL INSURANCE</t>
  </si>
  <si>
    <t>PROPERTY INSURANCE</t>
  </si>
  <si>
    <t>REINSURANCE</t>
  </si>
  <si>
    <t>BROKING</t>
  </si>
  <si>
    <t>LIFE INSURANCE - DOMESTIC</t>
  </si>
  <si>
    <t>LIFE INSURANCE - FOREIGN</t>
  </si>
  <si>
    <t>Only domesti c firms can provide social insurance</t>
  </si>
  <si>
    <t>BBB ratings</t>
  </si>
  <si>
    <t>DJLK Bapepam</t>
  </si>
  <si>
    <t>IDR 100 billion</t>
  </si>
  <si>
    <t>IDR 200 billion</t>
  </si>
  <si>
    <t>IDR 1 billion</t>
  </si>
  <si>
    <t>Note: for automobile, range is set by DJLK to encourage fair competition since 2007</t>
  </si>
  <si>
    <t>Although there are no restrictions on the entry of any new domestic or foreign insurance company it is still a state-owned monopoly and no new domestic or foreign insurance company are allowed yet.</t>
  </si>
  <si>
    <t xml:space="preserve">The domestic company reinsures with foreign companies because there are no domestic reinsurers. </t>
  </si>
  <si>
    <t>Permit for Intra-Corporate Transferees is allowed to request for stay from one month to one year (renewable).</t>
  </si>
  <si>
    <t>Foreigners can be employed up to 10 per cent of the total employees if the entity has staffs more than 10 people. However, it is not strictly limited to only 10 per cent but can be justified and make additional request to department of labour.</t>
  </si>
  <si>
    <t>Previously it was monopolized by state-own company. Now, it is liberalized as Finance Service. Private ownership could own up to 100% as a private local firm. Foreign ownership could own up to 100% to form as foreign entity. And 49% of foreign capital in the case of joint venture.</t>
  </si>
  <si>
    <t>AVERAGE</t>
  </si>
  <si>
    <t>Are there policy restrictions on new entry of domestic or foreign insurnace providers (see name on sheet for type)?</t>
  </si>
  <si>
    <t>Moreover, section 7 of the Life Insurance Act 1992 amended 2008 and section 6 of the Non-life Insurance Act 1992 amended 2008 provide that Insurance law provides that Insurance business may be undertaken only by a public limited company under the law on public limited companies, with a license from the Minister, the approval of the Cabinet, to engage in the Insurance Business. Hence, the licensing is also subject to the government’s policy.</t>
  </si>
  <si>
    <t>We do not have restrictions as such but have rules regarding placing insurance, namely, placing reinsurance with a reliable reinsurance company (consider from rating organization’s rate) resulting in company required to retain less reserves.</t>
  </si>
  <si>
    <t>At least 75% of directors must be Thai.</t>
  </si>
  <si>
    <t>Question not asked in 2010</t>
  </si>
  <si>
    <t>B$5,000</t>
  </si>
  <si>
    <t>B$0.2 million</t>
  </si>
  <si>
    <t>Previously Caminco, a state owned-company, monopolized the insurance service. However, Cambodia has liberalized the insurance service to join WTO.</t>
  </si>
  <si>
    <t xml:space="preserve">  However the state insurance company need approval from MEF. According to Article 58 of Sub-Decree on Insurance Law state that: The establishment of branch or representative office of the state insurance company that have had the license in areas in the Kingdom of Cambodia shall be approved in advance by the Ministry of Economy and Finance.</t>
  </si>
  <si>
    <t>Confirmed with the government official again that the offshore company could not do advertising in the domestic country. However, we could not find any document to proof the restriction.</t>
  </si>
  <si>
    <t>50 million KHR</t>
  </si>
  <si>
    <t>5 million SDR</t>
  </si>
  <si>
    <t xml:space="preserve">Maintain deposit of 10% of registered capital.  Solvency Margin for life insurance is as below:
a. Fifty percent (50%) of the duly registered capital for the initial operation year; 
b. 13,300 million Riels when total insurance premium revenue does not exceed 66,500 million Riels after deduction of total reinsurance premium of previous fiscal years; 
c. Twenty percent (20%) of total insurance premium gained in previous fiscal year when the total premium insurance gained is of from 66,500 million Riels to 332,500 million Riels after deducting total reinsurance premium of previous year; and 
d. 66,500 million Riels plus ten percent (10%) of insurance premium surplus which is more than 332,500 million Riels generated by deducting the total reinsurance premium of previous year from the total insurance premium. 
For the life and general insurance company, the solvency margin specified as the above points of this article, to 
whatever extent, shall be at least 26,600 million Riels. 
</t>
  </si>
  <si>
    <t>Maintain deposit of USD 50,000.</t>
  </si>
  <si>
    <t xml:space="preserve">Maintain deposit of USD 10,000.  Solvency Margin for life insurance is as below:
a. Fifty percent (50%) of the duly registered capital for the initial operation year; 
b. 13,300 million Riels when total insurance premium revenue does not exceed 66,500 million Riels after deduction of total reinsurance premium of previous fiscal years; 
c. Twenty percent (20%) of total insurance premium gained in previous fiscal year when the total premium insurance gained is of from 66,500 million Riels to 332,500 million Riels after deducting total reinsurance premium of previous year; and 
d. 66,500 million Riels plus ten percent (10%) of insurance premium surplus which is more than 332,500 million Riels generated by deducting the total reinsurance premium of previous year from the total insurance premium. 
For the life and general insurance company, the solvency margin specified as the above points of this article, to 
whatever extent, shall be at least 26,600 million Riels. 
</t>
  </si>
  <si>
    <t xml:space="preserve">In general there is no different license requirement for foreign company. However, if the foreign firm established as a subsidiary or branch of their companies they must submit extra following information:
• Balance sheet and profit and loss account of last three accounting periods;
• Letter of appointment of legal entity or natural person qualified to be mandator;
• Information of place where the foreign company requested to locate its branch office in the Kingdom of Cambodia;
• Translation of a certificate issued by competent authorities certified that the company has legally operated in the home country.
</t>
  </si>
  <si>
    <t>Equity limits of 80% foreign/20% domestic only at time of establishment. After JV is operational, foreign investors could increase their capital ownership until 99%. However, the nominal amount of domestic capital must not be decreased</t>
  </si>
  <si>
    <t xml:space="preserve">National monopoly for social insurance/mandatory insurance (Taspen, Jamsostek-state owned) </t>
  </si>
  <si>
    <t>Maximum 25% of asset-based capital can be invested overseas. KMK no. 424/06/2003 issues list of investment instruments for calculation of risk-based capital. However, an insurance company can take up investments in other instruments (including derivatives) upon sound RBC—indicating good and prudent company.</t>
  </si>
  <si>
    <t>For life and non-life insurance: yes, if domestic insurance companies are not able to provide satisfactory coverage (very flexible). Up to now, no enforcement is taken to those who purchase foreign insurance coverage.</t>
  </si>
  <si>
    <t>* All permitted enterprises under the Union of Myanmar Foreign investment Law are allowed to bring in cash/ in kind contribution.
** Under the Union of Myanmar Foreign Investment Law, there are no provisions for capital outflows.</t>
  </si>
  <si>
    <t xml:space="preserve">When insurance companies would like to open up new outlets/offices, they only need to submit notifications to DJLK (see chapter IV, KMK no. 426/2003). However, officials at DJLK will consider these requests based on number of insurance outlets/offices that already exist in order to avoid too many offices at the same location (avoiding oversupply). </t>
  </si>
  <si>
    <t>At least one Indonesia citizen (PP no. 73/1002)</t>
  </si>
  <si>
    <t xml:space="preserve">Article 6 PP no. 73/1992 stipulated that at the time of establishment, the maximum limit of foreign equity in the insurance company is 80%. Then in article 10 PP no. 63/1999, it was stipulated that insurance company is allowed to change ownership structure. However, the paid-in domestic (Indonesian) capital must be maintained at the same amount (ownership percentage could be diluted). Therefore, for existing foreign-invested company, the maximum capital limit for foreign investors is 99% while for new entry is limited to 80%.
</t>
  </si>
  <si>
    <t xml:space="preserve">According to KMK no. 426/2003, the requirements to obtain business license for domestic and foreign-invested insurance companies are the same, except for foreign-invested company must also attach agreement letter with their local partners. </t>
  </si>
  <si>
    <t>The government does not impose restrictions on capital inflows and outflows, but they did have some regulations to manage the inflows and outflows and these regulations are cumbersome. Individuals can bring in and out of the country maximum USD7000 without declaration. If transaction via banks, for capital inflows, business entities must send to a foreign currency account and will have to sell the amount received to the banks (i.e. they have to get Vietnamese Dong). Similarly for individual account but individuals can get the currency that has been sent abroad. For outflows, individuals are only allowed to send abroad for a given number of purchases. Business entities have to prove their purposes for capital outflows to the banks.</t>
  </si>
  <si>
    <t>According to Decree 46, the insurance firm could only open a branch after three years of operation given they has not committed a serious breach of the law for a period of three consecutive years up to the year of lodging the application file; and the insurer is not in breach of the regulations on solvency.</t>
  </si>
  <si>
    <t>Only to foreigners.</t>
  </si>
  <si>
    <t>Only to foreigners</t>
  </si>
  <si>
    <t>No regulations regarding advertising by foreign insurnace companies.</t>
  </si>
  <si>
    <t>No regulations regarding mode 2 in insurance sector.</t>
  </si>
  <si>
    <t>70 million VND</t>
  </si>
  <si>
    <t>140 million VND</t>
  </si>
  <si>
    <t>4 million VND</t>
  </si>
  <si>
    <t xml:space="preserve">Subject to the approval of the Insurance Commission, a foreign insurance company may be allowed to do business in the Philippines under anyone of the following  modes of entry: 
a. ownership of the voting stock of an existing domestic insurance company;
b. investment in a new insurance company incorporated in the Philippines (i.e., a subsidiary); or,
c. establishment of a branch.
To be allowed entry, the foreign insurance company must be among:
a. the top 200 foreign insurance corporations globally; or
b. the top 10 in their country of origin; and,
c. has been doing business for the last 10 years as of the date of the application.
To qualify as a branch or a new company incorporated in the Philippines, the applicant must be:
a. widely-owned and/ or publicly-listed in its country of origin; or,
b. majority-owned by the government of the country of origin.
Depending on the extent of foreign equity, an applicant foreign insurance corporation must comply with certain capitalization requirements pertaining to minimum paid-up capital and contributed surplus fund.
Any life or non-life insurance company existing, operating or otherwise doing business in the Philippines with at least sixty percent (60%) foreign equity must possess of capitalization hereunder specified in accordance with the following schedule of compliance:
Minimum Statutory Networth Minimum Paid-up Capital By (Compliance Date)
A. PhP 500 Million PhP250 Million December 31, 2006
B. PhP600 Million PhP300 Million December 31, 2007
C. PhP700 Million PhP350 Million December 31, 2008
D. PhP850 Million PhP425 Million December 31, 2009
E. PhP1 Billion PhP500 Million December 31, 2010
</t>
  </si>
  <si>
    <t>The requirement to show economic benefit is part of the general commitment of the Philippines in financial services under WTO GATS but unlike the banking sector, existing law does not require foreign entry in the insurance industry to show economic benefit.</t>
  </si>
  <si>
    <t xml:space="preserve">Foreign Insurance Companies' Representative Offices are not allowed so far. But there are three Japanese Rep. Offices. They are not allowed as Foreign Insurance Companies' Rep. Offices under Insurance Business Law. They were allowed as ordinary Rep. Offices just like any other biz Rep. Offices and they could not do insurance businesses in Myanmar.  They were allowed at least over ten years ago. </t>
  </si>
  <si>
    <t xml:space="preserve">Myanma Insurance could supply all insurance services including quasi-medical insurance for expatiates going abroad. In 2008 it (quasi-medical insurance) did not exist. Myanma Insurance needs not provide Reinsurance Services because there are no other insurance companies so far.
</t>
  </si>
  <si>
    <t xml:space="preserve">Myanma Insurance doesn’t provide Reinsurance Services but Myanma Insurance allowed to call in offshore companies for its reinsurance program in the form of excess loss treaties.
</t>
  </si>
  <si>
    <t xml:space="preserve">Limited lending to other firms (not subsidiaries) located abroad not more than 50 million baht.  Limited buying foreign properties not more than 10 million baht. </t>
  </si>
  <si>
    <t>Foreigners are permitted to own only 25%, however the maximum equity permitted may be relaxed to 49% (with the non-Thai members of board can be more than 25% but less than half)  in the event that the Office of Insurance Commission deems it appropriate.</t>
  </si>
  <si>
    <t>*The notification of the Ministry of Commerce in 2004 stipulates types of instruments and amount of investment inside and outside Thailand. For example, any insurance company can invest in debenture bond of the juristic person established under the ASEAN agreement together with the amount not higher than 10% of the total assets of the company.
** Insurance companies may invest only in businesses prescribed by the Commission in the notifications.
According the notification of the office of Insurance Commission (OIC) in 2008, foreign-invested insurance companies must hold assets in Thailand, not less than the amount specified by the OIC under the life/non-life insurance act, with the following types: Cash registered with OIC, government bond, state enterprise bond, treasury bills by Ministry of Finance, fixed deposits at the commercial bank or finance company, bank draft, real estate for a business operation.</t>
  </si>
  <si>
    <t xml:space="preserve">2% of all of reserve but not less than 50 million baht </t>
  </si>
  <si>
    <t xml:space="preserve">10% of all the net premiums received for the last calendar year but not lower than 30 million baht </t>
  </si>
  <si>
    <t xml:space="preserve">  2% of all of reserve but not less than 50 million baht for Life Reinsurance
  10% of all the net premiums received for the last calendar year but not lower than 30 million baht for Non- Life Reinsurance</t>
  </si>
  <si>
    <t>Not less than 2 million baht</t>
  </si>
  <si>
    <t xml:space="preserve">Under Article 105 - Law on Insurance, foreign insurers and broking insurance companies are allowed to set up: representatives (which are not permitted to do business in Vietnam), joint-venture companies, or 100 per cent foreign owned enterprises. New Law will allow non-life insurance branches to operate.
But the new law will only be applied from 1 July 2011.
</t>
  </si>
  <si>
    <t xml:space="preserve">No regulations regarding advertising by foreign insurance companies. </t>
  </si>
  <si>
    <t>Broking and financial advising companies are not allowed to have representative offices, only direct insurers and reinsurers.</t>
  </si>
  <si>
    <t>There is no law preventing the freedom of choice of domestic residents when it comes to choosing insurance products. However, domestic residents are required to purchase motor insurance and work injury compensation insurance only from Singapore-registered insurers. Other than that, they are free to purchase any insurance policies from a foreign insurer in Singapore or based abroad.</t>
  </si>
  <si>
    <t>Life, medical, motor, freight insurers and auxiliary services providers are not allowed to solicit business through advertisements. Only MAT insurers and re-insurers are allowed, albeit certain conditions and authorisation.</t>
  </si>
  <si>
    <t>Except for compulsory work injury compensation insurance.</t>
  </si>
  <si>
    <t>Except for auto insurance.</t>
  </si>
  <si>
    <t xml:space="preserve">* There is no separate license for medical insurer. It is classified under either life or general insurer.
**For registered insurer carrying on life business, other than life reinsurance business —
(i) in the case of an insurer with total assets not exceeding $2 billion, a fee of $75,000; and
(ii) in the case of an insurer with total assets exceeding $2 billion, a fee of $120,000.
***For registered insurer carrying on general business, other than general reinsurance business —
(i) in the case of an insurer with gross premiums not exceeding $100 million, a fee of $60,000; and
(ii) in the case of an insurer with gross premiums exceeding $100 million, a fee of $80,000.
****For registered insurer carrying on life reinsurance business —
(i) in the case of a reinsurer with gross premiums not exceeding $100 million, a fee of $30,000; and
(ii) in the case of a reinsurer with gross premiums exceeding $100 million, a fee of $40,000;
 For registered insurer carrying on general reinsurance business —
(i) in the case of a reinsurer with gross premiums not exceeding $100 million, a fee of $30,000; and
(ii) in the case of a reinsurer with gross premiums exceeding $100 million, a fee of $40,000; and
Note: for registered insurer carrying on any combination of the insurance business referred above, the aggregate of
the respective fees apply.
</t>
  </si>
  <si>
    <t>S$5-10 million</t>
  </si>
  <si>
    <t>S$10 million</t>
  </si>
  <si>
    <t>S$25 million</t>
  </si>
  <si>
    <t>S$300,000 per licence</t>
  </si>
  <si>
    <t>From the notification of the Office of Insurance Commission (OIC) in 2008 under the life insurance act and non-life insurance act , an insurance company desired to open a new branch must get approval from the Office of Insurance Commission. The new branch is required to provide at minimum basic services listed by the OIC. A company which is a foreign branch is not allowed to open a sub-branch office.</t>
  </si>
  <si>
    <t>300 million kip</t>
  </si>
  <si>
    <t>Screening is part of normal invtesmnet approval process in Laos.</t>
  </si>
  <si>
    <t>Minimum 10% registered capital in JVs, according to 2009 law  (down from 30% in 2004  law). Also, under 2009 law it can be 100% foreign owned.</t>
  </si>
  <si>
    <t xml:space="preserve"> This is not specified by the Law on the Promotion of Foreign Investment, but by the Labour Law (2006).  Details of Article 25 on Acceptance of Employees to Work : The labour unit has the right to accept such employees as it requires but shall give priority to Lao citizens, especially persons who are targets under poverty alleviation programmes.  In the case of necessity, the labour unit may accept foreign employees but they must be a select [group] and be approved by the labour administration agency. Such acceptance shall be in the following proportion:  
- For physical labourers, it is permitted to accept not more than 10% of the number of total employees in that labour unit; 
-  For workers having intellectual expertise to work, it is permitted to accept not more than 20% of the number of total employees in that labour unit. 
In the case of necessity, the import of foreign labour may exceed the proportions.
On the Board of Directors, there  is no regulation. 
</t>
  </si>
  <si>
    <t xml:space="preserve">According to the old Law on the Promotion of Foreign Investment (2004), there must be at least 30% (Article 7) foreign ownership in a JV establishment. The 2009 Law on Investment Promotion is a reform of the 2004 law because:  1) the  2004 law on FDI promotion  was separated from  law on Domestic promotion, whereas now there is only one law on investment promotion which is equal to  foreign and domestic investors,  2)The minimum share of foreign investment in JVs by the  2009 law  is 10%, replacing  30% by the 2004 law, 3) According to the 2009 Law on Investment Promotion, insurance business is classified under the concession criteria. It states the investment terms of any concessions depends on sector regulation, but with the maximum period of 99 years. According to the general forms of investment determined by the new law, it can be be 100% foreign owned.  According to the old insurance law (1990) only JVs and foreign branches were allowed.  And according to the old 2004 Law on Investment Promotion,the investment term of a foreign enterprise will not exceed fifty (50) years and may be extended with the approval of the Government. However, the investment term of a foreign enterprise shall be for a maximum of seventy five (75) years ( Article 11).  So there is a clear reform of the 2004 law.
</t>
  </si>
  <si>
    <t xml:space="preserve">According to the Insurance Law (1990) insurance intermediaries can enter.  However,  “Individuals who will undertake the practice of the profession of insurance intermediaries, must meet the standards:  1. Be not less than 18 years of age and be a Lao national” (Article 27 ).  In addition, according to the Labour Law (2006), details of Article 25 on Acceptance of Employees to Work : The labour unit has the right to accept such employees as it requires but shall give priority to Lao citizens, especially persons who are targets under poverty alleviation programmes.  In the case of necessity, the labour unit may accept foreign employees but they must be a select [group] and be approved by the labour administration agency. Such acceptance shall be in the following proportion:  
- For physical labourers, it is permitted to accept not more than 10% of the number of total employees in that labour unit; 
-  For workers having intellectual expertise to work, it is permitted to accept not more than 20% of the number of total employees in that labour unit. 
In the case of necessity, the import of foreign labour may exceed the proportions.
On the Board of Directors, there  is no regulation. </t>
  </si>
  <si>
    <t xml:space="preserve">According to the 2009 Law on Investment Promotion, insurance business is classified under the concession criteria. It states the investment terms of any concessions depends on sector regulation, but with the maximum period of 99 years. According to the old 2004 Law on Investment Promotion, the investment term of a foreign enterprise will not exceed fifty (50) years and may be extended with the approval of the Government. However, the investment term of a foreign enterprise shall be for a maximum of seventy five (75) years ( Article 11). </t>
  </si>
  <si>
    <t>Local brokers need to register the investment capital, register for taxation. According to the insurance law, the law does not determine licence term for brokers. We should note that according to the law, insurance broker is only Lao nationals.</t>
  </si>
  <si>
    <t>The investment vetting process offers  equal opportunities and equal rights for all investors, but the authority will decide to approve the ones that best meet the investment criteria.</t>
  </si>
  <si>
    <t>According to the 1992 Prime Minister's Decree on Guideline for Implementation of Law on Insurance, the minimum regulatory deposit for foreign companies is 500,000,000 kip.</t>
  </si>
  <si>
    <t>The reason for the case:  individuals  undertaking  the practice of the profession of insurance intermediaries must be a Lao national is just to make sure that  he/she would understand the Lao situation and can better contact Lao customers and Lao Government.     Since 2008, there is no new entry of insurance provider because of small market in the country. According to the official in the Ministry of Planning and Investment, the Government now wants to suspend new entries in this business as there are already 6 insurance providers in Laos.</t>
  </si>
  <si>
    <t>There is no policy restriction on domestic and foreign insurance provider as insurance company.   But, according to the insurance law,  individuals who will undertake the practice of the profession of insurance intermediaries must be a Lao national.   Until 2007, there are 6 insurance companies, of which 4 are joint-venture companies between Lao Government and Foreign Investors, and two 100%foreign branches.  According to the New Investment Law  which  merged from both Domestic and FDI laws in 2009, any agent, broker can apply to establish office in Laos. However, since 2008, there is no new entry of insurance provider because of small market in the country.   According to the official in the Ministry of Planning and Investment, the Government now wants to suspend new entries in this business as there are already 6 insurance providers in Laos.</t>
  </si>
  <si>
    <t>Lao people can and have to buy Thai car accidence insurance  either from Thai agent office in Laos or directly from Thai insurance company on the Thai side at the border before driving car to Thailand. However, there is no policy/regulation on this type of cross-border insurance.</t>
  </si>
  <si>
    <t>There is no policy/regulation on this type of cross-border insurance.</t>
  </si>
  <si>
    <t>Table 4-7a.    Restrictions on trade in insurance services by insurance product and by mode of delivery (per cent)</t>
    <phoneticPr fontId="4" type="noConversion"/>
  </si>
  <si>
    <t>Table 4-7b.   Restrictions on trade in life insurance services by ownership category and mode of delivery (per cent)</t>
    <phoneticPr fontId="4" type="noConversion"/>
  </si>
  <si>
    <t>Table 4-6.  ERIA Trade in Services Sectoral Questionnaire (Insurance Services):  Country Summary</t>
    <phoneticPr fontId="4" type="noConversion"/>
  </si>
  <si>
    <t>Table 4-5b.  ERIA Trade in Services Sectoral Questionnaire (Insurance Services):  Broking:  Index</t>
    <phoneticPr fontId="4" type="noConversion"/>
  </si>
  <si>
    <t>Table 4-5a.  ERIA Trade in Services Sectoral Questionnaire (Insurance Services):  Broking</t>
    <phoneticPr fontId="4" type="noConversion"/>
  </si>
  <si>
    <t>Table 4-4b.  ERIA Trade in Services Sectoral Questionnaire (Insurance Services):  Reinsurance:  Index</t>
    <phoneticPr fontId="4" type="noConversion"/>
  </si>
  <si>
    <t>Table 4-4a.  ERIA Trade in Services Sectoral Questionnaire (Insurance Services):  Reinsurance</t>
    <phoneticPr fontId="4" type="noConversion"/>
  </si>
  <si>
    <t>Table 4-3b.  ERIA Trade in Services Sectoral Questionnaire (Insurance Services):  Property Insurance:  Index</t>
    <phoneticPr fontId="4" type="noConversion"/>
  </si>
  <si>
    <t>Table 4-3a.  ERIA Trade in Services Sectoral Questionnaire (Insurance Services):  Property Insurance</t>
    <phoneticPr fontId="4" type="noConversion"/>
  </si>
  <si>
    <t>Table 4-2b.  ERIA Trade in Services Sectoral Questionnaire (Insurance Services):  Medical Insurance:  Index</t>
    <phoneticPr fontId="4" type="noConversion"/>
  </si>
  <si>
    <t>Table 4-2a.  ERIA Trade in Services Sectoral Questionnaire (Insurance Services):  Medical Insurance</t>
    <phoneticPr fontId="4" type="noConversion"/>
  </si>
  <si>
    <t>Table 4-1c.    Restrictions on trade in life insurance services (index 0-1)</t>
    <phoneticPr fontId="4" type="noConversion"/>
  </si>
  <si>
    <t>Table 4-1b.  ERIA Trade in Services Sectoral Questionnaire (Insurance Services):  Life Insurance:  Index</t>
    <phoneticPr fontId="4" type="noConversion"/>
  </si>
  <si>
    <t>Table 4-1a.  ERIA Trade in Services Sectoral Questionnaire (Insurance Services):  Life Insurance</t>
    <phoneticPr fontId="4" type="noConversion"/>
  </si>
</sst>
</file>

<file path=xl/styles.xml><?xml version="1.0" encoding="utf-8"?>
<styleSheet xmlns="http://schemas.openxmlformats.org/spreadsheetml/2006/main">
  <numFmts count="1">
    <numFmt numFmtId="176" formatCode="0.0"/>
  </numFmts>
  <fonts count="16">
    <font>
      <sz val="10"/>
      <name val="Arial"/>
    </font>
    <font>
      <sz val="10"/>
      <name val="Arial"/>
    </font>
    <font>
      <sz val="10"/>
      <name val="Arial"/>
      <family val="2"/>
    </font>
    <font>
      <sz val="10"/>
      <name val="Arial Narrow"/>
      <family val="2"/>
    </font>
    <font>
      <sz val="8"/>
      <name val="Arial"/>
      <family val="2"/>
    </font>
    <font>
      <sz val="10"/>
      <color indexed="8"/>
      <name val="Arial"/>
      <family val="2"/>
    </font>
    <font>
      <sz val="12"/>
      <name val="Times New Roman"/>
      <family val="1"/>
    </font>
    <font>
      <b/>
      <u/>
      <sz val="10"/>
      <name val="Arial"/>
      <family val="2"/>
    </font>
    <font>
      <i/>
      <sz val="10"/>
      <name val="Arial"/>
      <family val="2"/>
    </font>
    <font>
      <vertAlign val="superscript"/>
      <sz val="10"/>
      <name val="Arial"/>
      <family val="2"/>
    </font>
    <font>
      <b/>
      <sz val="10"/>
      <name val="Arial"/>
      <family val="2"/>
    </font>
    <font>
      <b/>
      <sz val="10"/>
      <color indexed="12"/>
      <name val="Arial Narrow"/>
      <family val="2"/>
    </font>
    <font>
      <sz val="10"/>
      <color indexed="63"/>
      <name val="Trebuchet MS"/>
      <family val="2"/>
    </font>
    <font>
      <b/>
      <sz val="12"/>
      <name val="Times New Roman"/>
      <family val="1"/>
    </font>
    <font>
      <i/>
      <sz val="10"/>
      <name val="Times New Roman"/>
      <family val="1"/>
    </font>
    <font>
      <sz val="10"/>
      <name val="Times New Roman"/>
      <family val="1"/>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57">
    <xf numFmtId="0" fontId="0" fillId="0" borderId="0" xfId="0"/>
    <xf numFmtId="0" fontId="2" fillId="0" borderId="0" xfId="0" applyFont="1"/>
    <xf numFmtId="0" fontId="2" fillId="0" borderId="0" xfId="0" applyFont="1" applyAlignment="1"/>
    <xf numFmtId="0" fontId="2" fillId="0" borderId="0" xfId="0" applyFont="1" applyAlignment="1">
      <alignment vertical="top" wrapText="1"/>
    </xf>
    <xf numFmtId="0" fontId="3" fillId="0" borderId="0" xfId="0" applyFont="1"/>
    <xf numFmtId="0" fontId="2" fillId="0" borderId="0" xfId="0" applyFont="1" applyAlignment="1">
      <alignment wrapText="1"/>
    </xf>
    <xf numFmtId="0" fontId="2" fillId="0" borderId="0" xfId="0" applyFont="1" applyAlignment="1">
      <alignment horizontal="left" wrapText="1"/>
    </xf>
    <xf numFmtId="0" fontId="5" fillId="0" borderId="0" xfId="0" applyFont="1"/>
    <xf numFmtId="0" fontId="6" fillId="0" borderId="0" xfId="0" applyFont="1" applyAlignment="1">
      <alignment horizontal="justify"/>
    </xf>
    <xf numFmtId="0" fontId="5" fillId="0" borderId="0" xfId="0" applyFont="1" applyAlignment="1">
      <alignment horizontal="justify"/>
    </xf>
    <xf numFmtId="0" fontId="2" fillId="0" borderId="0" xfId="0" applyFont="1" applyAlignment="1">
      <alignment vertical="top"/>
    </xf>
    <xf numFmtId="0" fontId="7" fillId="0" borderId="0" xfId="0" applyFont="1" applyAlignment="1">
      <alignment wrapText="1"/>
    </xf>
    <xf numFmtId="0" fontId="8" fillId="0" borderId="0" xfId="0" applyFont="1" applyAlignment="1">
      <alignment wrapText="1"/>
    </xf>
    <xf numFmtId="0" fontId="8" fillId="0" borderId="0" xfId="0" applyFont="1"/>
    <xf numFmtId="0" fontId="2" fillId="0" borderId="0" xfId="0" applyFont="1" applyAlignment="1">
      <alignment horizontal="left" wrapText="1" indent="1"/>
    </xf>
    <xf numFmtId="0" fontId="2" fillId="0" borderId="0" xfId="0" applyFont="1" applyAlignment="1">
      <alignment horizontal="left" indent="1"/>
    </xf>
    <xf numFmtId="0" fontId="2" fillId="0" borderId="0" xfId="0" applyFont="1" applyAlignment="1">
      <alignment horizontal="left"/>
    </xf>
    <xf numFmtId="0" fontId="2" fillId="0" borderId="0" xfId="0" applyNumberFormat="1" applyFont="1" applyAlignment="1"/>
    <xf numFmtId="9" fontId="2" fillId="0" borderId="0" xfId="0" applyNumberFormat="1" applyFont="1"/>
    <xf numFmtId="0" fontId="8" fillId="0" borderId="0" xfId="0" applyFont="1" applyAlignment="1">
      <alignment horizontal="left"/>
    </xf>
    <xf numFmtId="0" fontId="2" fillId="0" borderId="0" xfId="0" applyNumberFormat="1" applyFont="1"/>
    <xf numFmtId="0" fontId="10" fillId="0" borderId="0" xfId="0" applyFont="1" applyAlignment="1">
      <alignment vertical="top"/>
    </xf>
    <xf numFmtId="0" fontId="2" fillId="0" borderId="0" xfId="0" applyFont="1" applyAlignment="1">
      <alignment horizontal="justify"/>
    </xf>
    <xf numFmtId="0" fontId="8" fillId="0" borderId="0" xfId="0" applyFont="1" applyAlignment="1"/>
    <xf numFmtId="9" fontId="2" fillId="0" borderId="0" xfId="0" applyNumberFormat="1" applyFont="1" applyAlignment="1"/>
    <xf numFmtId="0" fontId="1" fillId="0" borderId="0" xfId="0" applyFont="1" applyAlignment="1"/>
    <xf numFmtId="0" fontId="3" fillId="0" borderId="0" xfId="0" applyFont="1" applyAlignment="1"/>
    <xf numFmtId="0" fontId="10" fillId="0" borderId="0" xfId="0" applyFont="1" applyAlignment="1">
      <alignment wrapText="1"/>
    </xf>
    <xf numFmtId="0" fontId="1" fillId="0" borderId="0" xfId="0" applyFont="1"/>
    <xf numFmtId="0" fontId="12" fillId="0" borderId="0" xfId="0" applyFont="1"/>
    <xf numFmtId="1" fontId="2" fillId="0" borderId="0" xfId="0" applyNumberFormat="1" applyFont="1" applyAlignment="1"/>
    <xf numFmtId="1" fontId="10" fillId="0" borderId="0" xfId="0" applyNumberFormat="1" applyFont="1" applyAlignment="1">
      <alignment wrapText="1"/>
    </xf>
    <xf numFmtId="1" fontId="2" fillId="0" borderId="0" xfId="0" applyNumberFormat="1" applyFont="1"/>
    <xf numFmtId="1" fontId="2" fillId="0" borderId="0" xfId="0" applyNumberFormat="1" applyFont="1" applyAlignment="1">
      <alignment wrapText="1"/>
    </xf>
    <xf numFmtId="0" fontId="2" fillId="0" borderId="1" xfId="0" applyFont="1" applyBorder="1" applyAlignment="1">
      <alignment wrapText="1"/>
    </xf>
    <xf numFmtId="0" fontId="2" fillId="0" borderId="1" xfId="0" applyFont="1" applyBorder="1"/>
    <xf numFmtId="0" fontId="10" fillId="0" borderId="2" xfId="0" applyFont="1" applyBorder="1" applyAlignment="1">
      <alignment wrapText="1"/>
    </xf>
    <xf numFmtId="1" fontId="10" fillId="0" borderId="2" xfId="0" applyNumberFormat="1" applyFont="1" applyBorder="1" applyAlignment="1">
      <alignment wrapText="1"/>
    </xf>
    <xf numFmtId="0" fontId="2" fillId="0" borderId="2" xfId="0" applyFont="1" applyBorder="1"/>
    <xf numFmtId="1" fontId="2" fillId="0" borderId="2" xfId="0" applyNumberFormat="1" applyFont="1" applyBorder="1"/>
    <xf numFmtId="0" fontId="2" fillId="0" borderId="1" xfId="0" applyFont="1" applyBorder="1" applyAlignment="1">
      <alignment vertical="top"/>
    </xf>
    <xf numFmtId="0" fontId="2" fillId="0" borderId="2" xfId="0" applyFont="1" applyBorder="1" applyAlignment="1">
      <alignment vertical="top"/>
    </xf>
    <xf numFmtId="0" fontId="2" fillId="0" borderId="2" xfId="0" applyFont="1" applyBorder="1" applyAlignment="1">
      <alignment wrapText="1"/>
    </xf>
    <xf numFmtId="0" fontId="5" fillId="0" borderId="2" xfId="0" applyFont="1" applyBorder="1" applyAlignment="1">
      <alignment horizontal="left" indent="2"/>
    </xf>
    <xf numFmtId="0" fontId="13" fillId="0" borderId="0" xfId="0" applyFont="1" applyAlignment="1"/>
    <xf numFmtId="0" fontId="14" fillId="0" borderId="0" xfId="0" applyFont="1"/>
    <xf numFmtId="176" fontId="2" fillId="0" borderId="0" xfId="0" applyNumberFormat="1" applyFont="1"/>
    <xf numFmtId="0" fontId="2" fillId="0" borderId="1" xfId="0" applyFont="1" applyFill="1" applyBorder="1"/>
    <xf numFmtId="0" fontId="0" fillId="0" borderId="0" xfId="0" applyFont="1"/>
    <xf numFmtId="0" fontId="2" fillId="0" borderId="0" xfId="0" applyFont="1" applyAlignment="1">
      <alignment horizontal="justify" wrapText="1"/>
    </xf>
    <xf numFmtId="0" fontId="2" fillId="0" borderId="0" xfId="0" quotePrefix="1" applyNumberFormat="1" applyFont="1" applyAlignment="1">
      <alignment wrapText="1"/>
    </xf>
    <xf numFmtId="0" fontId="2" fillId="2" borderId="0" xfId="0" applyFont="1" applyFill="1"/>
    <xf numFmtId="0" fontId="2" fillId="0" borderId="0" xfId="0" applyFont="1" applyFill="1"/>
    <xf numFmtId="0" fontId="2" fillId="0" borderId="0" xfId="0" applyNumberFormat="1" applyFont="1" applyFill="1" applyAlignment="1"/>
    <xf numFmtId="0" fontId="11" fillId="0" borderId="0" xfId="0" applyFont="1" applyFill="1"/>
    <xf numFmtId="0" fontId="2" fillId="0" borderId="0" xfId="0" applyFont="1" applyFill="1" applyAlignment="1">
      <alignment wrapText="1"/>
    </xf>
    <xf numFmtId="0" fontId="13" fillId="0" borderId="0" xfId="0" applyFont="1" applyAlignment="1">
      <alignment vertical="top"/>
    </xf>
  </cellXfs>
  <cellStyles count="1">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86"/>
  <sheetViews>
    <sheetView zoomScale="75" workbookViewId="0">
      <pane ySplit="3" topLeftCell="A124" activePane="bottomLeft" state="frozen"/>
      <selection activeCell="K156" sqref="K156"/>
      <selection pane="bottomLeft"/>
    </sheetView>
  </sheetViews>
  <sheetFormatPr defaultRowHeight="12.75" customHeight="1"/>
  <cols>
    <col min="1" max="1" width="6.7109375" style="10" customWidth="1"/>
    <col min="2" max="2" width="110.140625" style="5" customWidth="1"/>
    <col min="3" max="3" width="9.140625" style="5"/>
    <col min="4" max="16384" width="9.140625" style="1"/>
  </cols>
  <sheetData>
    <row r="1" spans="1:12" ht="12.75" customHeight="1">
      <c r="A1" s="56" t="s">
        <v>345</v>
      </c>
      <c r="B1" s="11"/>
      <c r="C1" s="11"/>
    </row>
    <row r="2" spans="1:12" ht="12.75" customHeight="1">
      <c r="B2" s="11"/>
      <c r="C2" s="11"/>
    </row>
    <row r="3" spans="1:12" ht="12.75" customHeight="1">
      <c r="A3" s="40"/>
      <c r="B3" s="34"/>
      <c r="C3" s="34" t="s">
        <v>231</v>
      </c>
      <c r="D3" s="35" t="s">
        <v>53</v>
      </c>
      <c r="E3" s="35" t="s">
        <v>54</v>
      </c>
      <c r="F3" s="35" t="s">
        <v>55</v>
      </c>
      <c r="G3" s="35" t="s">
        <v>56</v>
      </c>
      <c r="H3" s="35" t="s">
        <v>57</v>
      </c>
      <c r="I3" s="35" t="s">
        <v>223</v>
      </c>
      <c r="J3" s="35" t="s">
        <v>58</v>
      </c>
      <c r="K3" s="35" t="s">
        <v>59</v>
      </c>
      <c r="L3" s="35" t="s">
        <v>60</v>
      </c>
    </row>
    <row r="5" spans="1:12" ht="12.75" customHeight="1">
      <c r="B5" s="12" t="s">
        <v>81</v>
      </c>
      <c r="C5" s="12"/>
      <c r="H5" s="49"/>
    </row>
    <row r="6" spans="1:12" ht="12.75" customHeight="1">
      <c r="B6" s="12"/>
      <c r="C6" s="12"/>
      <c r="H6" s="8"/>
    </row>
    <row r="7" spans="1:12" ht="12.75" customHeight="1">
      <c r="B7" s="13" t="s">
        <v>80</v>
      </c>
      <c r="C7" s="23"/>
      <c r="H7" s="8"/>
    </row>
    <row r="8" spans="1:12" ht="12.75" customHeight="1">
      <c r="H8" s="8"/>
    </row>
    <row r="9" spans="1:12" ht="12.75" customHeight="1">
      <c r="A9" s="10" t="s">
        <v>93</v>
      </c>
      <c r="B9" s="5" t="s">
        <v>82</v>
      </c>
      <c r="C9" s="2" t="s">
        <v>209</v>
      </c>
      <c r="D9" s="1" t="s">
        <v>209</v>
      </c>
      <c r="E9" s="1" t="s">
        <v>209</v>
      </c>
      <c r="F9" s="28" t="s">
        <v>209</v>
      </c>
      <c r="G9" s="1" t="s">
        <v>209</v>
      </c>
      <c r="H9" s="28" t="s">
        <v>209</v>
      </c>
      <c r="I9" s="1" t="s">
        <v>209</v>
      </c>
      <c r="J9" s="1" t="s">
        <v>209</v>
      </c>
      <c r="K9" s="1" t="s">
        <v>209</v>
      </c>
      <c r="L9" s="1" t="s">
        <v>209</v>
      </c>
    </row>
    <row r="10" spans="1:12" ht="12.75" customHeight="1">
      <c r="B10" s="6" t="s">
        <v>83</v>
      </c>
      <c r="C10" s="2" t="s">
        <v>209</v>
      </c>
      <c r="D10" s="1" t="s">
        <v>209</v>
      </c>
      <c r="E10" s="1" t="s">
        <v>209</v>
      </c>
      <c r="F10" s="28" t="s">
        <v>209</v>
      </c>
      <c r="G10" s="1" t="s">
        <v>209</v>
      </c>
      <c r="H10" s="28" t="s">
        <v>209</v>
      </c>
      <c r="I10" s="1" t="s">
        <v>209</v>
      </c>
      <c r="J10" s="1" t="s">
        <v>209</v>
      </c>
      <c r="K10" s="1" t="s">
        <v>209</v>
      </c>
      <c r="L10" s="1" t="s">
        <v>209</v>
      </c>
    </row>
    <row r="11" spans="1:12" ht="12.75" customHeight="1">
      <c r="B11" s="6" t="s">
        <v>84</v>
      </c>
      <c r="C11" s="2" t="s">
        <v>209</v>
      </c>
      <c r="D11" s="1" t="s">
        <v>209</v>
      </c>
      <c r="E11" s="1" t="s">
        <v>209</v>
      </c>
      <c r="F11" s="28" t="s">
        <v>209</v>
      </c>
      <c r="G11" s="1" t="s">
        <v>209</v>
      </c>
      <c r="H11" s="28" t="s">
        <v>192</v>
      </c>
      <c r="I11" s="1" t="s">
        <v>192</v>
      </c>
      <c r="J11" s="1" t="s">
        <v>209</v>
      </c>
      <c r="K11" s="1" t="s">
        <v>192</v>
      </c>
      <c r="L11" s="1" t="s">
        <v>209</v>
      </c>
    </row>
    <row r="12" spans="1:12" ht="12.75" customHeight="1">
      <c r="B12" s="6" t="s">
        <v>85</v>
      </c>
      <c r="C12" s="2" t="s">
        <v>209</v>
      </c>
      <c r="D12" s="1" t="s">
        <v>209</v>
      </c>
      <c r="E12" s="1" t="s">
        <v>209</v>
      </c>
      <c r="F12" s="28" t="s">
        <v>209</v>
      </c>
      <c r="G12" s="1" t="s">
        <v>209</v>
      </c>
      <c r="H12" s="28" t="s">
        <v>192</v>
      </c>
      <c r="I12" s="1" t="s">
        <v>27</v>
      </c>
      <c r="J12" s="1" t="s">
        <v>209</v>
      </c>
      <c r="K12" s="1" t="s">
        <v>192</v>
      </c>
      <c r="L12" s="1" t="s">
        <v>209</v>
      </c>
    </row>
    <row r="13" spans="1:12" ht="12.75" customHeight="1">
      <c r="B13" s="6" t="s">
        <v>61</v>
      </c>
      <c r="F13" s="25" t="s">
        <v>13</v>
      </c>
      <c r="H13" s="50" t="s">
        <v>279</v>
      </c>
      <c r="I13" s="5" t="s">
        <v>28</v>
      </c>
      <c r="K13" s="1" t="s">
        <v>298</v>
      </c>
      <c r="L13" s="48" t="s">
        <v>284</v>
      </c>
    </row>
    <row r="14" spans="1:12" ht="12.75" customHeight="1">
      <c r="B14" s="6"/>
      <c r="H14" s="8"/>
      <c r="I14" s="2"/>
    </row>
    <row r="15" spans="1:12" ht="12.75" customHeight="1">
      <c r="B15" s="13" t="s">
        <v>97</v>
      </c>
      <c r="C15" s="23"/>
      <c r="H15" s="8"/>
      <c r="I15" s="2"/>
    </row>
    <row r="16" spans="1:12" ht="12.75" customHeight="1">
      <c r="B16" s="6"/>
      <c r="H16" s="8"/>
      <c r="I16" s="2"/>
    </row>
    <row r="17" spans="1:12" ht="12.75" customHeight="1">
      <c r="A17" s="10">
        <v>2</v>
      </c>
      <c r="B17" s="5" t="s">
        <v>259</v>
      </c>
      <c r="H17" s="8"/>
    </row>
    <row r="18" spans="1:12" ht="12.75" customHeight="1">
      <c r="B18" s="14" t="s">
        <v>153</v>
      </c>
      <c r="C18" s="5" t="s">
        <v>209</v>
      </c>
      <c r="D18" s="1" t="s">
        <v>209</v>
      </c>
      <c r="E18" s="1" t="s">
        <v>209</v>
      </c>
      <c r="F18" s="51" t="s">
        <v>192</v>
      </c>
      <c r="G18" s="1" t="s">
        <v>209</v>
      </c>
      <c r="H18" s="22" t="s">
        <v>192</v>
      </c>
      <c r="I18" s="1" t="s">
        <v>209</v>
      </c>
      <c r="J18" s="1" t="s">
        <v>209</v>
      </c>
      <c r="K18" s="1" t="s">
        <v>192</v>
      </c>
      <c r="L18" s="1" t="s">
        <v>209</v>
      </c>
    </row>
    <row r="19" spans="1:12" ht="12.75" customHeight="1">
      <c r="B19" s="14" t="s">
        <v>154</v>
      </c>
      <c r="H19" s="8"/>
    </row>
    <row r="20" spans="1:12" ht="12.75" customHeight="1">
      <c r="B20" s="14" t="s">
        <v>155</v>
      </c>
      <c r="C20" s="5" t="s">
        <v>209</v>
      </c>
      <c r="D20" s="1" t="s">
        <v>209</v>
      </c>
      <c r="E20" s="1" t="s">
        <v>209</v>
      </c>
      <c r="F20" s="51" t="s">
        <v>192</v>
      </c>
      <c r="G20" s="1" t="s">
        <v>209</v>
      </c>
      <c r="H20" s="22" t="s">
        <v>192</v>
      </c>
      <c r="I20" s="1" t="s">
        <v>192</v>
      </c>
      <c r="J20" s="1" t="s">
        <v>209</v>
      </c>
      <c r="K20" s="1" t="s">
        <v>192</v>
      </c>
      <c r="L20" s="1" t="s">
        <v>209</v>
      </c>
    </row>
    <row r="21" spans="1:12" ht="12.75" customHeight="1">
      <c r="B21" s="14" t="s">
        <v>154</v>
      </c>
      <c r="H21" s="8"/>
    </row>
    <row r="22" spans="1:12" ht="12.75" customHeight="1">
      <c r="B22" s="6" t="s">
        <v>61</v>
      </c>
      <c r="C22" s="5" t="s">
        <v>232</v>
      </c>
      <c r="D22" s="2" t="s">
        <v>210</v>
      </c>
      <c r="F22" s="1" t="s">
        <v>329</v>
      </c>
      <c r="H22" s="29" t="s">
        <v>253</v>
      </c>
      <c r="I22" s="5" t="s">
        <v>293</v>
      </c>
      <c r="K22" s="20" t="s">
        <v>260</v>
      </c>
    </row>
    <row r="24" spans="1:12" ht="12.75" customHeight="1">
      <c r="A24" s="10">
        <v>3</v>
      </c>
      <c r="B24" s="1" t="s">
        <v>156</v>
      </c>
      <c r="C24" s="2"/>
    </row>
    <row r="25" spans="1:12" ht="12.75" customHeight="1">
      <c r="B25" s="15" t="s">
        <v>157</v>
      </c>
      <c r="C25" s="2"/>
      <c r="K25" s="1" t="s">
        <v>192</v>
      </c>
    </row>
    <row r="26" spans="1:12" ht="12.75" customHeight="1">
      <c r="B26" s="15" t="s">
        <v>62</v>
      </c>
      <c r="C26" s="2"/>
    </row>
    <row r="27" spans="1:12" ht="12.75" customHeight="1">
      <c r="B27" s="15" t="s">
        <v>63</v>
      </c>
      <c r="C27" s="2"/>
    </row>
    <row r="28" spans="1:12" ht="12.75" customHeight="1">
      <c r="B28" s="15" t="s">
        <v>86</v>
      </c>
      <c r="C28" s="2"/>
      <c r="F28" s="51" t="s">
        <v>192</v>
      </c>
    </row>
    <row r="29" spans="1:12" ht="12.75" customHeight="1">
      <c r="B29" s="15" t="s">
        <v>158</v>
      </c>
      <c r="C29" s="2"/>
      <c r="K29" s="1" t="s">
        <v>192</v>
      </c>
    </row>
    <row r="30" spans="1:12" ht="12.75" customHeight="1">
      <c r="B30" s="15" t="s">
        <v>64</v>
      </c>
      <c r="C30" s="2"/>
    </row>
    <row r="31" spans="1:12" ht="12.75" customHeight="1">
      <c r="B31" s="15" t="s">
        <v>65</v>
      </c>
      <c r="C31" s="2"/>
      <c r="F31" s="52" t="s">
        <v>192</v>
      </c>
      <c r="I31" s="1" t="s">
        <v>192</v>
      </c>
    </row>
    <row r="32" spans="1:12" ht="12.75" customHeight="1">
      <c r="B32" s="16" t="s">
        <v>61</v>
      </c>
      <c r="C32" s="2"/>
      <c r="F32" s="1" t="s">
        <v>328</v>
      </c>
      <c r="I32" s="1" t="s">
        <v>12</v>
      </c>
    </row>
    <row r="33" spans="1:11" ht="12.75" customHeight="1">
      <c r="B33" s="6"/>
    </row>
    <row r="34" spans="1:11" ht="12.75" customHeight="1">
      <c r="A34" s="10" t="s">
        <v>159</v>
      </c>
      <c r="B34" s="5" t="s">
        <v>160</v>
      </c>
    </row>
    <row r="35" spans="1:11" ht="12.75" customHeight="1">
      <c r="B35" s="5" t="s">
        <v>161</v>
      </c>
    </row>
    <row r="36" spans="1:11" ht="12.75" customHeight="1">
      <c r="B36" s="15" t="s">
        <v>87</v>
      </c>
      <c r="C36" s="2" t="s">
        <v>192</v>
      </c>
      <c r="F36" s="52" t="s">
        <v>192</v>
      </c>
      <c r="K36" s="1" t="s">
        <v>192</v>
      </c>
    </row>
    <row r="37" spans="1:11" ht="12.75" customHeight="1">
      <c r="B37" s="15" t="s">
        <v>88</v>
      </c>
      <c r="C37" s="2" t="s">
        <v>192</v>
      </c>
      <c r="F37" s="52" t="s">
        <v>192</v>
      </c>
    </row>
    <row r="38" spans="1:11" ht="12.75" customHeight="1">
      <c r="B38" s="15" t="s">
        <v>89</v>
      </c>
      <c r="C38" s="2"/>
      <c r="F38" s="52" t="s">
        <v>192</v>
      </c>
    </row>
    <row r="39" spans="1:11" ht="12.75" customHeight="1">
      <c r="B39" s="15" t="s">
        <v>90</v>
      </c>
      <c r="C39" s="2"/>
      <c r="D39" s="1" t="s">
        <v>192</v>
      </c>
      <c r="F39" s="52"/>
      <c r="I39" s="1" t="s">
        <v>192</v>
      </c>
      <c r="J39" s="1" t="s">
        <v>192</v>
      </c>
    </row>
    <row r="40" spans="1:11" ht="12.75" customHeight="1">
      <c r="B40" s="16" t="s">
        <v>61</v>
      </c>
      <c r="C40" s="2"/>
      <c r="F40" s="52"/>
    </row>
    <row r="41" spans="1:11" ht="12.75" customHeight="1">
      <c r="B41" s="5" t="s">
        <v>162</v>
      </c>
      <c r="F41" s="52"/>
    </row>
    <row r="42" spans="1:11" ht="12.75" customHeight="1">
      <c r="B42" s="15" t="s">
        <v>87</v>
      </c>
      <c r="C42" s="2" t="s">
        <v>192</v>
      </c>
      <c r="F42" s="52" t="s">
        <v>192</v>
      </c>
      <c r="K42" s="1" t="s">
        <v>192</v>
      </c>
    </row>
    <row r="43" spans="1:11" ht="12.75" customHeight="1">
      <c r="B43" s="15" t="s">
        <v>88</v>
      </c>
      <c r="C43" s="5" t="s">
        <v>192</v>
      </c>
      <c r="F43" s="52" t="s">
        <v>192</v>
      </c>
      <c r="G43" s="1" t="s">
        <v>192</v>
      </c>
    </row>
    <row r="44" spans="1:11" ht="12.75" customHeight="1">
      <c r="B44" s="15" t="s">
        <v>89</v>
      </c>
      <c r="C44" s="2"/>
      <c r="F44" s="52" t="s">
        <v>192</v>
      </c>
    </row>
    <row r="45" spans="1:11" ht="12.75" customHeight="1">
      <c r="B45" s="15" t="s">
        <v>90</v>
      </c>
      <c r="C45" s="2"/>
      <c r="D45" s="1" t="s">
        <v>192</v>
      </c>
      <c r="F45" s="52"/>
      <c r="I45" s="1" t="s">
        <v>192</v>
      </c>
      <c r="J45" s="1" t="s">
        <v>192</v>
      </c>
    </row>
    <row r="46" spans="1:11" ht="12.75" customHeight="1">
      <c r="B46" s="16" t="s">
        <v>61</v>
      </c>
      <c r="C46" s="2"/>
      <c r="F46" s="52" t="s">
        <v>319</v>
      </c>
      <c r="I46" s="7" t="s">
        <v>294</v>
      </c>
    </row>
    <row r="47" spans="1:11" ht="12.75" customHeight="1">
      <c r="B47" s="6"/>
    </row>
    <row r="48" spans="1:11" ht="12.75" customHeight="1">
      <c r="A48" s="10">
        <v>5</v>
      </c>
      <c r="B48" s="1" t="s">
        <v>224</v>
      </c>
      <c r="C48" s="2"/>
      <c r="H48" s="1" t="s">
        <v>225</v>
      </c>
    </row>
    <row r="49" spans="1:12" ht="12.75" customHeight="1">
      <c r="B49" s="15" t="s">
        <v>91</v>
      </c>
      <c r="C49" s="2" t="s">
        <v>192</v>
      </c>
      <c r="D49" s="2" t="s">
        <v>209</v>
      </c>
      <c r="E49" s="1" t="s">
        <v>192</v>
      </c>
      <c r="F49" s="52" t="s">
        <v>192</v>
      </c>
      <c r="G49" s="1" t="s">
        <v>192</v>
      </c>
      <c r="I49" s="1" t="s">
        <v>192</v>
      </c>
      <c r="J49" s="1" t="s">
        <v>192</v>
      </c>
      <c r="K49" s="1" t="s">
        <v>192</v>
      </c>
      <c r="L49" s="2" t="s">
        <v>192</v>
      </c>
    </row>
    <row r="50" spans="1:12" ht="12.75" customHeight="1">
      <c r="B50" s="15" t="s">
        <v>163</v>
      </c>
      <c r="C50" s="2" t="s">
        <v>209</v>
      </c>
      <c r="D50" s="1" t="s">
        <v>192</v>
      </c>
      <c r="E50" s="1" t="s">
        <v>209</v>
      </c>
      <c r="F50" s="1" t="s">
        <v>192</v>
      </c>
      <c r="G50" s="1" t="s">
        <v>192</v>
      </c>
      <c r="I50" s="1" t="s">
        <v>192</v>
      </c>
      <c r="J50" s="1" t="s">
        <v>192</v>
      </c>
      <c r="K50" s="1" t="s">
        <v>192</v>
      </c>
      <c r="L50" s="2" t="s">
        <v>209</v>
      </c>
    </row>
    <row r="51" spans="1:12" ht="12.75" customHeight="1">
      <c r="B51" s="15" t="s">
        <v>92</v>
      </c>
      <c r="C51" s="2" t="s">
        <v>209</v>
      </c>
      <c r="D51" s="1" t="s">
        <v>192</v>
      </c>
      <c r="E51" s="1" t="s">
        <v>209</v>
      </c>
      <c r="F51" s="1" t="s">
        <v>192</v>
      </c>
      <c r="G51" s="1" t="s">
        <v>192</v>
      </c>
      <c r="I51" s="1" t="s">
        <v>192</v>
      </c>
      <c r="J51" s="1" t="s">
        <v>192</v>
      </c>
      <c r="K51" s="1" t="s">
        <v>209</v>
      </c>
      <c r="L51" s="1" t="s">
        <v>192</v>
      </c>
    </row>
    <row r="52" spans="1:12" ht="12.75" customHeight="1">
      <c r="B52" s="6" t="s">
        <v>61</v>
      </c>
      <c r="D52" s="1" t="s">
        <v>212</v>
      </c>
      <c r="H52" s="1" t="s">
        <v>295</v>
      </c>
      <c r="L52" s="5" t="s">
        <v>305</v>
      </c>
    </row>
    <row r="53" spans="1:12" ht="12.75" customHeight="1">
      <c r="B53" s="6"/>
    </row>
    <row r="54" spans="1:12" ht="12.75" customHeight="1">
      <c r="A54" s="3">
        <v>6</v>
      </c>
      <c r="B54" s="3" t="s">
        <v>228</v>
      </c>
      <c r="C54" s="3" t="s">
        <v>209</v>
      </c>
      <c r="D54" s="3" t="s">
        <v>209</v>
      </c>
      <c r="E54" s="1" t="s">
        <v>209</v>
      </c>
      <c r="F54" s="52" t="s">
        <v>209</v>
      </c>
      <c r="G54" s="1" t="s">
        <v>209</v>
      </c>
      <c r="H54" s="1" t="s">
        <v>225</v>
      </c>
      <c r="I54" s="1" t="s">
        <v>209</v>
      </c>
      <c r="J54" s="1" t="s">
        <v>209</v>
      </c>
      <c r="K54" s="1" t="s">
        <v>209</v>
      </c>
      <c r="L54" s="1" t="s">
        <v>209</v>
      </c>
    </row>
    <row r="55" spans="1:12" ht="12.75" customHeight="1">
      <c r="B55" s="5" t="s">
        <v>164</v>
      </c>
      <c r="C55" s="5" t="s">
        <v>209</v>
      </c>
      <c r="D55" s="5" t="s">
        <v>209</v>
      </c>
      <c r="E55" s="1" t="s">
        <v>192</v>
      </c>
      <c r="F55" s="51" t="s">
        <v>209</v>
      </c>
      <c r="G55" s="1" t="s">
        <v>192</v>
      </c>
      <c r="H55" s="1" t="s">
        <v>225</v>
      </c>
      <c r="I55" s="1" t="s">
        <v>209</v>
      </c>
      <c r="J55" s="1" t="s">
        <v>209</v>
      </c>
      <c r="K55" s="1" t="s">
        <v>192</v>
      </c>
      <c r="L55" s="1" t="s">
        <v>209</v>
      </c>
    </row>
    <row r="56" spans="1:12" ht="12.75" customHeight="1">
      <c r="B56" s="5" t="s">
        <v>165</v>
      </c>
      <c r="D56" s="5"/>
      <c r="F56" s="52" t="s">
        <v>192</v>
      </c>
    </row>
    <row r="57" spans="1:12" ht="12.75" customHeight="1">
      <c r="B57" s="6" t="s">
        <v>166</v>
      </c>
      <c r="D57" s="6"/>
      <c r="F57" s="54"/>
    </row>
    <row r="58" spans="1:12" ht="12.75" customHeight="1">
      <c r="B58" s="6" t="s">
        <v>61</v>
      </c>
      <c r="D58" s="6"/>
      <c r="E58" s="1" t="s">
        <v>275</v>
      </c>
      <c r="F58" s="51" t="s">
        <v>320</v>
      </c>
      <c r="K58" s="1" t="s">
        <v>299</v>
      </c>
    </row>
    <row r="59" spans="1:12" ht="12.75" customHeight="1">
      <c r="B59" s="6"/>
    </row>
    <row r="60" spans="1:12" ht="12.75" customHeight="1">
      <c r="A60" s="10">
        <v>7</v>
      </c>
      <c r="B60" s="1" t="s">
        <v>167</v>
      </c>
      <c r="C60" s="2"/>
    </row>
    <row r="61" spans="1:12" ht="12.75" customHeight="1">
      <c r="B61" s="14" t="s">
        <v>168</v>
      </c>
      <c r="C61" s="5" t="s">
        <v>192</v>
      </c>
      <c r="D61" s="1" t="s">
        <v>192</v>
      </c>
      <c r="E61" s="1" t="s">
        <v>192</v>
      </c>
      <c r="F61" s="1" t="s">
        <v>192</v>
      </c>
      <c r="G61" s="1" t="s">
        <v>192</v>
      </c>
      <c r="H61" s="52" t="s">
        <v>192</v>
      </c>
      <c r="I61" s="1" t="s">
        <v>192</v>
      </c>
      <c r="J61" s="1" t="s">
        <v>192</v>
      </c>
      <c r="K61" s="1" t="s">
        <v>192</v>
      </c>
      <c r="L61" s="1" t="s">
        <v>192</v>
      </c>
    </row>
    <row r="62" spans="1:12" ht="12.75" customHeight="1">
      <c r="B62" s="14" t="s">
        <v>169</v>
      </c>
      <c r="C62" s="5" t="s">
        <v>192</v>
      </c>
      <c r="D62" s="1" t="s">
        <v>192</v>
      </c>
      <c r="E62" s="1" t="s">
        <v>192</v>
      </c>
      <c r="F62" s="1" t="s">
        <v>192</v>
      </c>
      <c r="G62" s="1" t="s">
        <v>192</v>
      </c>
      <c r="I62" s="1" t="s">
        <v>192</v>
      </c>
      <c r="J62" s="1" t="s">
        <v>192</v>
      </c>
      <c r="K62" s="1" t="s">
        <v>192</v>
      </c>
      <c r="L62" s="1" t="s">
        <v>192</v>
      </c>
    </row>
    <row r="63" spans="1:12" ht="12.75" customHeight="1">
      <c r="B63" s="6" t="s">
        <v>61</v>
      </c>
      <c r="E63" s="1" t="s">
        <v>246</v>
      </c>
      <c r="H63" s="5" t="s">
        <v>296</v>
      </c>
    </row>
    <row r="64" spans="1:12" ht="12.75" customHeight="1">
      <c r="B64" s="6"/>
    </row>
    <row r="65" spans="1:12" ht="12.75" customHeight="1">
      <c r="A65" s="10">
        <v>8</v>
      </c>
      <c r="B65" s="1" t="s">
        <v>170</v>
      </c>
      <c r="C65" s="2"/>
    </row>
    <row r="66" spans="1:12" ht="12.75" customHeight="1">
      <c r="B66" s="14" t="s">
        <v>171</v>
      </c>
      <c r="H66" s="1" t="s">
        <v>192</v>
      </c>
    </row>
    <row r="67" spans="1:12" ht="12.75" customHeight="1">
      <c r="B67" s="14" t="s">
        <v>172</v>
      </c>
    </row>
    <row r="68" spans="1:12" ht="12.75" customHeight="1">
      <c r="B68" s="14" t="s">
        <v>173</v>
      </c>
      <c r="C68" s="5" t="s">
        <v>192</v>
      </c>
      <c r="D68" s="1" t="s">
        <v>192</v>
      </c>
      <c r="E68" s="1" t="s">
        <v>192</v>
      </c>
      <c r="F68" s="1" t="s">
        <v>192</v>
      </c>
      <c r="G68" s="1" t="s">
        <v>192</v>
      </c>
      <c r="I68" s="1" t="s">
        <v>192</v>
      </c>
      <c r="J68" s="1" t="s">
        <v>192</v>
      </c>
      <c r="K68" s="1" t="s">
        <v>192</v>
      </c>
      <c r="L68" s="1" t="s">
        <v>192</v>
      </c>
    </row>
    <row r="69" spans="1:12" ht="12.75" customHeight="1">
      <c r="B69" s="6" t="s">
        <v>61</v>
      </c>
      <c r="D69" s="1" t="s">
        <v>266</v>
      </c>
      <c r="E69" s="1" t="s">
        <v>276</v>
      </c>
      <c r="H69" s="5"/>
    </row>
    <row r="70" spans="1:12" ht="12.75" customHeight="1">
      <c r="B70" s="6"/>
    </row>
    <row r="71" spans="1:12" ht="12.75" customHeight="1">
      <c r="A71" s="10" t="s">
        <v>174</v>
      </c>
      <c r="B71" s="1" t="s">
        <v>175</v>
      </c>
      <c r="C71" s="2"/>
    </row>
    <row r="72" spans="1:12" ht="12.75" customHeight="1">
      <c r="B72" s="1" t="s">
        <v>186</v>
      </c>
      <c r="C72" s="2"/>
    </row>
    <row r="73" spans="1:12" ht="12.75" customHeight="1">
      <c r="B73" s="15" t="s">
        <v>176</v>
      </c>
      <c r="C73" s="2"/>
    </row>
    <row r="74" spans="1:12" ht="12.75" customHeight="1">
      <c r="B74" s="15" t="s">
        <v>177</v>
      </c>
      <c r="C74" s="2"/>
      <c r="H74" s="1" t="s">
        <v>192</v>
      </c>
    </row>
    <row r="75" spans="1:12" ht="12.75" customHeight="1">
      <c r="B75" s="14" t="s">
        <v>178</v>
      </c>
    </row>
    <row r="76" spans="1:12" ht="12.75" customHeight="1">
      <c r="B76" s="15" t="s">
        <v>179</v>
      </c>
      <c r="C76" s="2"/>
    </row>
    <row r="77" spans="1:12" ht="12.75" customHeight="1">
      <c r="B77" s="15" t="s">
        <v>66</v>
      </c>
      <c r="C77" s="2" t="s">
        <v>192</v>
      </c>
      <c r="D77" s="1" t="s">
        <v>192</v>
      </c>
      <c r="E77" s="1" t="s">
        <v>192</v>
      </c>
      <c r="F77" s="1" t="s">
        <v>192</v>
      </c>
      <c r="J77" s="1" t="s">
        <v>192</v>
      </c>
      <c r="K77" s="1" t="s">
        <v>192</v>
      </c>
      <c r="L77" s="1" t="s">
        <v>192</v>
      </c>
    </row>
    <row r="78" spans="1:12" ht="12.75" customHeight="1">
      <c r="B78" s="16" t="s">
        <v>213</v>
      </c>
      <c r="C78" s="2"/>
      <c r="H78" s="1" t="s">
        <v>225</v>
      </c>
    </row>
    <row r="79" spans="1:12" ht="12.75" customHeight="1">
      <c r="B79" s="15" t="s">
        <v>176</v>
      </c>
      <c r="C79" s="2"/>
    </row>
    <row r="80" spans="1:12" ht="12.75" customHeight="1">
      <c r="B80" s="15" t="s">
        <v>177</v>
      </c>
      <c r="C80" s="2"/>
    </row>
    <row r="81" spans="1:12" ht="12.75" customHeight="1">
      <c r="B81" s="14" t="s">
        <v>178</v>
      </c>
      <c r="I81" s="7" t="s">
        <v>30</v>
      </c>
    </row>
    <row r="82" spans="1:12" ht="12.75" customHeight="1">
      <c r="B82" s="15" t="s">
        <v>179</v>
      </c>
      <c r="C82" s="2"/>
      <c r="I82" s="7" t="s">
        <v>29</v>
      </c>
    </row>
    <row r="83" spans="1:12" ht="12.75" customHeight="1">
      <c r="B83" s="15" t="s">
        <v>66</v>
      </c>
      <c r="C83" s="2" t="s">
        <v>192</v>
      </c>
      <c r="D83" s="1" t="s">
        <v>192</v>
      </c>
      <c r="E83" s="1" t="s">
        <v>192</v>
      </c>
      <c r="F83" s="1" t="s">
        <v>192</v>
      </c>
      <c r="J83" s="1" t="s">
        <v>192</v>
      </c>
      <c r="K83" s="1" t="s">
        <v>192</v>
      </c>
      <c r="L83" s="1" t="s">
        <v>192</v>
      </c>
    </row>
    <row r="84" spans="1:12" ht="12.75" customHeight="1">
      <c r="B84" s="6" t="s">
        <v>61</v>
      </c>
      <c r="H84" s="1" t="s">
        <v>254</v>
      </c>
      <c r="K84" s="1" t="s">
        <v>261</v>
      </c>
    </row>
    <row r="85" spans="1:12" ht="12.75" customHeight="1">
      <c r="B85" s="15"/>
      <c r="C85" s="2"/>
    </row>
    <row r="86" spans="1:12" ht="12.75" customHeight="1">
      <c r="A86" s="10" t="s">
        <v>180</v>
      </c>
      <c r="B86" s="1" t="s">
        <v>181</v>
      </c>
      <c r="C86" s="2"/>
    </row>
    <row r="87" spans="1:12" ht="12.75" customHeight="1">
      <c r="B87" s="1" t="s">
        <v>186</v>
      </c>
      <c r="C87" s="2"/>
    </row>
    <row r="88" spans="1:12" ht="12.75" customHeight="1">
      <c r="B88" s="15" t="s">
        <v>182</v>
      </c>
      <c r="C88" s="2"/>
      <c r="H88" s="1" t="s">
        <v>192</v>
      </c>
      <c r="L88" s="1" t="s">
        <v>192</v>
      </c>
    </row>
    <row r="89" spans="1:12" ht="12.75" customHeight="1">
      <c r="B89" s="15" t="s">
        <v>183</v>
      </c>
      <c r="C89" s="2"/>
      <c r="E89" s="1" t="s">
        <v>192</v>
      </c>
      <c r="I89" s="1" t="s">
        <v>192</v>
      </c>
      <c r="K89" s="1" t="s">
        <v>192</v>
      </c>
    </row>
    <row r="90" spans="1:12" ht="12.75" customHeight="1">
      <c r="B90" s="15" t="s">
        <v>184</v>
      </c>
      <c r="C90" s="2"/>
      <c r="I90" s="1" t="s">
        <v>192</v>
      </c>
      <c r="K90" s="1" t="s">
        <v>192</v>
      </c>
    </row>
    <row r="91" spans="1:12" ht="12.75" customHeight="1">
      <c r="B91" s="15" t="s">
        <v>96</v>
      </c>
      <c r="C91" s="2" t="s">
        <v>192</v>
      </c>
      <c r="D91" s="1" t="s">
        <v>192</v>
      </c>
      <c r="F91" s="1" t="s">
        <v>192</v>
      </c>
      <c r="G91" s="1" t="s">
        <v>192</v>
      </c>
      <c r="J91" s="1" t="s">
        <v>192</v>
      </c>
    </row>
    <row r="92" spans="1:12" ht="12.75" customHeight="1">
      <c r="B92" s="16" t="s">
        <v>213</v>
      </c>
      <c r="C92" s="2"/>
      <c r="H92" s="1" t="s">
        <v>225</v>
      </c>
    </row>
    <row r="93" spans="1:12" ht="12.75" customHeight="1">
      <c r="B93" s="15" t="s">
        <v>182</v>
      </c>
      <c r="C93" s="2"/>
      <c r="L93" s="1" t="s">
        <v>192</v>
      </c>
    </row>
    <row r="94" spans="1:12" ht="12.75" customHeight="1">
      <c r="B94" s="15" t="s">
        <v>183</v>
      </c>
      <c r="C94" s="2"/>
      <c r="E94" s="1" t="s">
        <v>192</v>
      </c>
      <c r="I94" s="1" t="s">
        <v>192</v>
      </c>
      <c r="K94" s="1" t="s">
        <v>192</v>
      </c>
    </row>
    <row r="95" spans="1:12" ht="12.75" customHeight="1">
      <c r="B95" s="15" t="s">
        <v>184</v>
      </c>
      <c r="C95" s="2"/>
      <c r="I95" s="1" t="s">
        <v>192</v>
      </c>
      <c r="K95" s="1" t="s">
        <v>192</v>
      </c>
    </row>
    <row r="96" spans="1:12" ht="12.75" customHeight="1">
      <c r="B96" s="15" t="s">
        <v>96</v>
      </c>
      <c r="C96" s="2" t="s">
        <v>192</v>
      </c>
      <c r="D96" s="1" t="s">
        <v>192</v>
      </c>
      <c r="F96" s="1" t="s">
        <v>192</v>
      </c>
      <c r="G96" s="1" t="s">
        <v>192</v>
      </c>
      <c r="J96" s="1" t="s">
        <v>192</v>
      </c>
    </row>
    <row r="97" spans="1:12" ht="12.75" customHeight="1">
      <c r="B97" s="6" t="s">
        <v>61</v>
      </c>
      <c r="E97" s="1" t="s">
        <v>277</v>
      </c>
      <c r="H97" s="1" t="s">
        <v>24</v>
      </c>
      <c r="I97" s="5" t="s">
        <v>20</v>
      </c>
      <c r="J97" s="4" t="s">
        <v>38</v>
      </c>
      <c r="K97" s="5" t="s">
        <v>300</v>
      </c>
      <c r="L97" s="5" t="s">
        <v>112</v>
      </c>
    </row>
    <row r="98" spans="1:12" ht="12.75" customHeight="1">
      <c r="B98" s="1"/>
      <c r="C98" s="2"/>
    </row>
    <row r="99" spans="1:12" ht="12.75" customHeight="1">
      <c r="A99" s="10" t="s">
        <v>98</v>
      </c>
      <c r="B99" s="1" t="s">
        <v>185</v>
      </c>
      <c r="C99" s="2"/>
    </row>
    <row r="100" spans="1:12" ht="12.75" customHeight="1">
      <c r="B100" s="1" t="s">
        <v>186</v>
      </c>
      <c r="C100" s="2"/>
      <c r="K100" s="17"/>
      <c r="L100" s="18"/>
    </row>
    <row r="101" spans="1:12" ht="12.75" customHeight="1">
      <c r="B101" s="15" t="s">
        <v>187</v>
      </c>
      <c r="C101" s="2"/>
      <c r="K101" s="17"/>
    </row>
    <row r="102" spans="1:12" ht="12.75" customHeight="1">
      <c r="B102" s="15" t="s">
        <v>94</v>
      </c>
      <c r="C102" s="2" t="s">
        <v>192</v>
      </c>
      <c r="E102" s="1" t="s">
        <v>192</v>
      </c>
      <c r="K102" s="17"/>
    </row>
    <row r="103" spans="1:12" ht="12.75" customHeight="1">
      <c r="B103" s="15" t="s">
        <v>95</v>
      </c>
      <c r="C103" s="2" t="s">
        <v>192</v>
      </c>
      <c r="K103" s="53" t="s">
        <v>192</v>
      </c>
      <c r="L103" s="1" t="s">
        <v>192</v>
      </c>
    </row>
    <row r="104" spans="1:12" ht="12.75" customHeight="1">
      <c r="B104" s="15" t="s">
        <v>96</v>
      </c>
      <c r="C104" s="2"/>
      <c r="D104" s="1" t="s">
        <v>192</v>
      </c>
      <c r="F104" s="1" t="s">
        <v>192</v>
      </c>
      <c r="H104" s="1" t="s">
        <v>192</v>
      </c>
      <c r="J104" s="1" t="s">
        <v>192</v>
      </c>
      <c r="K104" s="17"/>
    </row>
    <row r="105" spans="1:12" ht="12.75" customHeight="1">
      <c r="B105" s="1" t="s">
        <v>188</v>
      </c>
      <c r="C105" s="2"/>
      <c r="H105" s="1" t="s">
        <v>225</v>
      </c>
      <c r="K105" s="17"/>
    </row>
    <row r="106" spans="1:12" ht="12.75" customHeight="1">
      <c r="B106" s="15" t="s">
        <v>187</v>
      </c>
      <c r="C106" s="2"/>
      <c r="K106" s="1" t="s">
        <v>192</v>
      </c>
    </row>
    <row r="107" spans="1:12" ht="12.75" customHeight="1">
      <c r="B107" s="15" t="s">
        <v>94</v>
      </c>
      <c r="C107" s="2" t="s">
        <v>192</v>
      </c>
      <c r="E107" s="1" t="s">
        <v>192</v>
      </c>
      <c r="G107" s="1" t="s">
        <v>192</v>
      </c>
    </row>
    <row r="108" spans="1:12" ht="12.75" customHeight="1">
      <c r="B108" s="15" t="s">
        <v>95</v>
      </c>
      <c r="C108" s="2" t="s">
        <v>192</v>
      </c>
      <c r="L108" s="1" t="s">
        <v>192</v>
      </c>
    </row>
    <row r="109" spans="1:12" ht="12.75" customHeight="1">
      <c r="B109" s="15" t="s">
        <v>96</v>
      </c>
      <c r="C109" s="2"/>
      <c r="D109" s="1" t="s">
        <v>192</v>
      </c>
      <c r="F109" s="1" t="s">
        <v>192</v>
      </c>
      <c r="J109" s="1" t="s">
        <v>192</v>
      </c>
    </row>
    <row r="110" spans="1:12" ht="12.75" customHeight="1">
      <c r="B110" s="6" t="s">
        <v>61</v>
      </c>
      <c r="D110" s="1" t="s">
        <v>267</v>
      </c>
      <c r="E110" s="1" t="s">
        <v>280</v>
      </c>
      <c r="K110" s="1" t="s">
        <v>317</v>
      </c>
      <c r="L110" s="1" t="s">
        <v>285</v>
      </c>
    </row>
    <row r="111" spans="1:12" ht="12.75" customHeight="1">
      <c r="B111" s="15"/>
      <c r="C111" s="2"/>
    </row>
    <row r="112" spans="1:12" ht="12.75" customHeight="1">
      <c r="B112" s="13" t="s">
        <v>189</v>
      </c>
      <c r="C112" s="23"/>
    </row>
    <row r="113" spans="1:12" ht="12.75" customHeight="1">
      <c r="B113" s="13"/>
      <c r="C113" s="23"/>
    </row>
    <row r="114" spans="1:12" ht="12.75" customHeight="1">
      <c r="A114" s="10">
        <v>12</v>
      </c>
      <c r="B114" s="5" t="s">
        <v>190</v>
      </c>
    </row>
    <row r="115" spans="1:12" ht="12.75" customHeight="1">
      <c r="B115" s="15" t="s">
        <v>73</v>
      </c>
      <c r="C115" s="2"/>
      <c r="D115" s="1" t="s">
        <v>192</v>
      </c>
      <c r="G115" s="1" t="s">
        <v>192</v>
      </c>
      <c r="H115" s="1" t="s">
        <v>192</v>
      </c>
      <c r="I115" s="1" t="s">
        <v>192</v>
      </c>
    </row>
    <row r="116" spans="1:12" ht="12.75" customHeight="1">
      <c r="B116" s="15" t="s">
        <v>191</v>
      </c>
      <c r="C116" s="2"/>
    </row>
    <row r="117" spans="1:12" ht="12.75" customHeight="1">
      <c r="B117" s="15" t="s">
        <v>192</v>
      </c>
      <c r="C117" s="2" t="s">
        <v>192</v>
      </c>
      <c r="E117" s="1" t="s">
        <v>192</v>
      </c>
      <c r="F117" s="52" t="s">
        <v>192</v>
      </c>
      <c r="J117" s="1" t="s">
        <v>192</v>
      </c>
      <c r="K117" s="1" t="s">
        <v>192</v>
      </c>
      <c r="L117" s="1" t="s">
        <v>192</v>
      </c>
    </row>
    <row r="118" spans="1:12" ht="12.75" customHeight="1">
      <c r="B118" s="15" t="s">
        <v>193</v>
      </c>
      <c r="C118" s="2"/>
      <c r="F118" s="52"/>
      <c r="L118" s="1" t="s">
        <v>192</v>
      </c>
    </row>
    <row r="119" spans="1:12" ht="12.75" customHeight="1">
      <c r="B119" s="6" t="s">
        <v>61</v>
      </c>
      <c r="D119" s="1" t="s">
        <v>214</v>
      </c>
      <c r="E119" s="1" t="s">
        <v>278</v>
      </c>
      <c r="F119" s="52" t="s">
        <v>331</v>
      </c>
      <c r="G119" s="1" t="s">
        <v>1</v>
      </c>
      <c r="I119" s="5" t="s">
        <v>17</v>
      </c>
      <c r="J119" s="1" t="s">
        <v>308</v>
      </c>
      <c r="L119" s="1" t="s">
        <v>286</v>
      </c>
    </row>
    <row r="120" spans="1:12" ht="12.75" customHeight="1">
      <c r="B120" s="6"/>
    </row>
    <row r="121" spans="1:12" ht="12.75" customHeight="1">
      <c r="A121" s="10">
        <v>13</v>
      </c>
      <c r="B121" s="1" t="s">
        <v>194</v>
      </c>
      <c r="C121" s="2" t="s">
        <v>209</v>
      </c>
      <c r="D121" s="1" t="s">
        <v>209</v>
      </c>
      <c r="E121" s="1" t="s">
        <v>209</v>
      </c>
      <c r="F121" s="1" t="s">
        <v>209</v>
      </c>
      <c r="G121" s="1" t="s">
        <v>209</v>
      </c>
      <c r="H121" s="1" t="s">
        <v>209</v>
      </c>
      <c r="I121" s="1" t="s">
        <v>192</v>
      </c>
      <c r="J121" s="1" t="s">
        <v>209</v>
      </c>
      <c r="K121" s="1" t="s">
        <v>209</v>
      </c>
      <c r="L121" s="1" t="s">
        <v>209</v>
      </c>
    </row>
    <row r="122" spans="1:12" ht="12.75" customHeight="1">
      <c r="B122" s="6" t="s">
        <v>61</v>
      </c>
      <c r="D122" s="1" t="s">
        <v>268</v>
      </c>
      <c r="G122" s="1" t="s">
        <v>1</v>
      </c>
      <c r="J122" s="1" t="s">
        <v>309</v>
      </c>
      <c r="L122" s="1" t="s">
        <v>306</v>
      </c>
    </row>
    <row r="123" spans="1:12" ht="12.75" customHeight="1">
      <c r="B123" s="6"/>
    </row>
    <row r="124" spans="1:12" ht="12.75" customHeight="1">
      <c r="B124" s="13" t="s">
        <v>99</v>
      </c>
      <c r="C124" s="23"/>
    </row>
    <row r="125" spans="1:12" ht="12.75" customHeight="1">
      <c r="B125" s="6"/>
    </row>
    <row r="126" spans="1:12" ht="12.75" customHeight="1">
      <c r="A126" s="10">
        <v>14</v>
      </c>
      <c r="B126" s="5" t="s">
        <v>229</v>
      </c>
    </row>
    <row r="127" spans="1:12" ht="12.75" customHeight="1">
      <c r="B127" s="15" t="s">
        <v>73</v>
      </c>
      <c r="C127" s="2"/>
      <c r="H127" s="1" t="s">
        <v>192</v>
      </c>
    </row>
    <row r="128" spans="1:12" ht="12.75" customHeight="1">
      <c r="B128" s="15" t="s">
        <v>195</v>
      </c>
      <c r="C128" s="2"/>
      <c r="F128" s="1" t="s">
        <v>192</v>
      </c>
      <c r="I128" s="1" t="s">
        <v>192</v>
      </c>
    </row>
    <row r="129" spans="1:12" ht="12.75" customHeight="1">
      <c r="B129" s="15" t="s">
        <v>66</v>
      </c>
      <c r="C129" s="2" t="s">
        <v>192</v>
      </c>
      <c r="D129" s="1" t="s">
        <v>192</v>
      </c>
      <c r="E129" s="1" t="s">
        <v>192</v>
      </c>
      <c r="G129" s="1" t="s">
        <v>192</v>
      </c>
      <c r="J129" s="1" t="s">
        <v>192</v>
      </c>
      <c r="K129" s="1" t="s">
        <v>192</v>
      </c>
      <c r="L129" s="1" t="s">
        <v>192</v>
      </c>
    </row>
    <row r="130" spans="1:12" ht="12.75" customHeight="1">
      <c r="B130" s="6" t="s">
        <v>61</v>
      </c>
      <c r="F130" s="1" t="s">
        <v>14</v>
      </c>
      <c r="I130" s="7" t="s">
        <v>31</v>
      </c>
      <c r="L130" s="1" t="s">
        <v>289</v>
      </c>
    </row>
    <row r="131" spans="1:12" ht="12.75" customHeight="1">
      <c r="B131" s="6"/>
    </row>
    <row r="132" spans="1:12" ht="12.75" customHeight="1">
      <c r="B132" s="13" t="s">
        <v>100</v>
      </c>
      <c r="C132" s="23"/>
    </row>
    <row r="133" spans="1:12" ht="12.75" customHeight="1">
      <c r="B133" s="6"/>
    </row>
    <row r="134" spans="1:12" ht="12.75" customHeight="1">
      <c r="A134" s="10" t="s">
        <v>197</v>
      </c>
      <c r="B134" s="5" t="s">
        <v>196</v>
      </c>
      <c r="C134" s="5" t="s">
        <v>192</v>
      </c>
      <c r="D134" s="28" t="s">
        <v>192</v>
      </c>
      <c r="E134" s="1" t="s">
        <v>192</v>
      </c>
      <c r="F134" s="1" t="s">
        <v>192</v>
      </c>
      <c r="H134" s="1" t="s">
        <v>225</v>
      </c>
      <c r="I134" s="1" t="s">
        <v>192</v>
      </c>
      <c r="K134" s="1" t="s">
        <v>192</v>
      </c>
      <c r="L134" s="1" t="s">
        <v>192</v>
      </c>
    </row>
    <row r="135" spans="1:12" ht="12.75" customHeight="1">
      <c r="B135" s="15" t="s">
        <v>68</v>
      </c>
      <c r="C135" s="2" t="s">
        <v>192</v>
      </c>
      <c r="D135" s="28"/>
      <c r="E135" s="1" t="s">
        <v>192</v>
      </c>
      <c r="F135" s="52"/>
      <c r="I135" s="1" t="s">
        <v>192</v>
      </c>
      <c r="K135" s="1" t="s">
        <v>192</v>
      </c>
      <c r="L135" s="1" t="s">
        <v>192</v>
      </c>
    </row>
    <row r="136" spans="1:12" ht="12.75" customHeight="1">
      <c r="B136" s="15" t="s">
        <v>69</v>
      </c>
      <c r="C136" s="2"/>
      <c r="D136" s="28" t="s">
        <v>192</v>
      </c>
      <c r="E136" s="1" t="s">
        <v>192</v>
      </c>
      <c r="F136" s="52" t="s">
        <v>192</v>
      </c>
      <c r="L136" s="1" t="s">
        <v>192</v>
      </c>
    </row>
    <row r="137" spans="1:12" ht="12.75" customHeight="1">
      <c r="B137" s="15" t="s">
        <v>70</v>
      </c>
      <c r="C137" s="2"/>
      <c r="D137" s="28" t="s">
        <v>192</v>
      </c>
      <c r="F137" s="52" t="s">
        <v>192</v>
      </c>
      <c r="L137" s="1" t="s">
        <v>192</v>
      </c>
    </row>
    <row r="138" spans="1:12" ht="12.75" customHeight="1">
      <c r="B138" s="15" t="s">
        <v>101</v>
      </c>
      <c r="C138" s="2"/>
      <c r="D138" s="28" t="s">
        <v>192</v>
      </c>
      <c r="F138" s="52" t="s">
        <v>192</v>
      </c>
    </row>
    <row r="139" spans="1:12" ht="12.75" customHeight="1">
      <c r="B139" s="15" t="s">
        <v>71</v>
      </c>
      <c r="C139" s="2" t="s">
        <v>192</v>
      </c>
      <c r="D139" s="28" t="s">
        <v>192</v>
      </c>
      <c r="F139" s="52" t="s">
        <v>192</v>
      </c>
    </row>
    <row r="140" spans="1:12" ht="12.75" customHeight="1">
      <c r="B140" s="15" t="s">
        <v>72</v>
      </c>
      <c r="C140" s="2" t="s">
        <v>192</v>
      </c>
      <c r="D140" s="28" t="s">
        <v>192</v>
      </c>
      <c r="F140" s="52" t="s">
        <v>192</v>
      </c>
    </row>
    <row r="141" spans="1:12" ht="12.75" customHeight="1">
      <c r="B141" s="6" t="s">
        <v>61</v>
      </c>
      <c r="C141" s="5" t="s">
        <v>233</v>
      </c>
      <c r="D141" s="28" t="s">
        <v>256</v>
      </c>
      <c r="E141" s="1" t="s">
        <v>281</v>
      </c>
      <c r="F141" s="55" t="s">
        <v>321</v>
      </c>
      <c r="I141" s="7" t="s">
        <v>33</v>
      </c>
      <c r="J141" s="1" t="s">
        <v>39</v>
      </c>
      <c r="K141" s="1" t="s">
        <v>262</v>
      </c>
      <c r="L141" s="1" t="s">
        <v>42</v>
      </c>
    </row>
    <row r="142" spans="1:12" ht="12.75" customHeight="1">
      <c r="B142" s="6"/>
      <c r="D142" s="28"/>
    </row>
    <row r="143" spans="1:12" ht="12.75" customHeight="1">
      <c r="A143" s="10" t="s">
        <v>198</v>
      </c>
      <c r="B143" s="1" t="s">
        <v>102</v>
      </c>
      <c r="C143" s="2"/>
      <c r="D143" s="28" t="s">
        <v>209</v>
      </c>
      <c r="H143" s="1" t="s">
        <v>225</v>
      </c>
      <c r="I143" s="1" t="s">
        <v>192</v>
      </c>
    </row>
    <row r="144" spans="1:12" ht="12.75" customHeight="1">
      <c r="B144" s="15" t="s">
        <v>68</v>
      </c>
      <c r="C144" s="2"/>
    </row>
    <row r="145" spans="1:12" ht="12.75" customHeight="1">
      <c r="B145" s="15" t="s">
        <v>69</v>
      </c>
      <c r="C145" s="2"/>
    </row>
    <row r="146" spans="1:12" ht="12.75" customHeight="1">
      <c r="B146" s="15" t="s">
        <v>70</v>
      </c>
      <c r="C146" s="2"/>
    </row>
    <row r="147" spans="1:12" ht="12.75" customHeight="1">
      <c r="B147" s="15" t="s">
        <v>101</v>
      </c>
      <c r="C147" s="2"/>
      <c r="I147" s="1" t="s">
        <v>192</v>
      </c>
    </row>
    <row r="148" spans="1:12" ht="12.75" customHeight="1">
      <c r="B148" s="15" t="s">
        <v>71</v>
      </c>
      <c r="C148" s="2"/>
    </row>
    <row r="149" spans="1:12" ht="12.75" customHeight="1">
      <c r="B149" s="15" t="s">
        <v>72</v>
      </c>
      <c r="C149" s="2"/>
    </row>
    <row r="150" spans="1:12" ht="12.75" customHeight="1">
      <c r="B150" s="6" t="s">
        <v>61</v>
      </c>
      <c r="I150" s="7" t="s">
        <v>34</v>
      </c>
    </row>
    <row r="151" spans="1:12" ht="12.75" customHeight="1">
      <c r="B151" s="6"/>
    </row>
    <row r="152" spans="1:12" ht="12.75" customHeight="1">
      <c r="A152" s="10" t="s">
        <v>199</v>
      </c>
      <c r="B152" s="1" t="s">
        <v>200</v>
      </c>
      <c r="C152" s="2">
        <v>30</v>
      </c>
      <c r="D152" s="28">
        <v>30</v>
      </c>
      <c r="E152" s="1">
        <v>60</v>
      </c>
      <c r="F152" s="1">
        <v>30</v>
      </c>
      <c r="G152" s="1">
        <v>90</v>
      </c>
      <c r="H152" s="1" t="s">
        <v>225</v>
      </c>
      <c r="I152" s="1" t="s">
        <v>21</v>
      </c>
      <c r="J152" s="1">
        <v>60</v>
      </c>
      <c r="K152" s="1">
        <v>90</v>
      </c>
      <c r="L152" s="1">
        <v>90</v>
      </c>
    </row>
    <row r="153" spans="1:12" ht="12.75" customHeight="1">
      <c r="B153" s="5" t="s">
        <v>103</v>
      </c>
      <c r="C153" s="5">
        <v>2</v>
      </c>
      <c r="D153" s="28">
        <v>1</v>
      </c>
      <c r="E153" s="1" t="s">
        <v>21</v>
      </c>
      <c r="F153" s="1">
        <v>1</v>
      </c>
      <c r="G153" s="1">
        <v>5</v>
      </c>
      <c r="H153" s="1" t="s">
        <v>225</v>
      </c>
      <c r="I153" s="1">
        <v>5</v>
      </c>
      <c r="J153" s="1">
        <v>2</v>
      </c>
      <c r="K153" s="1">
        <v>1</v>
      </c>
      <c r="L153" s="1">
        <v>3</v>
      </c>
    </row>
    <row r="154" spans="1:12" ht="12.75" customHeight="1">
      <c r="B154" s="6" t="s">
        <v>61</v>
      </c>
      <c r="C154" s="5" t="s">
        <v>237</v>
      </c>
      <c r="D154" s="28" t="s">
        <v>255</v>
      </c>
      <c r="E154" s="1" t="s">
        <v>220</v>
      </c>
      <c r="J154" s="1" t="s">
        <v>40</v>
      </c>
      <c r="K154" s="5" t="s">
        <v>16</v>
      </c>
      <c r="L154" s="1" t="s">
        <v>43</v>
      </c>
    </row>
    <row r="155" spans="1:12" ht="12.75" customHeight="1">
      <c r="B155" s="6"/>
    </row>
    <row r="156" spans="1:12" ht="12.75" customHeight="1">
      <c r="B156" s="1" t="s">
        <v>104</v>
      </c>
      <c r="C156" s="2"/>
    </row>
    <row r="157" spans="1:12" ht="12.75" customHeight="1">
      <c r="B157" s="6"/>
    </row>
    <row r="158" spans="1:12" ht="12.75" customHeight="1">
      <c r="A158" s="10" t="s">
        <v>201</v>
      </c>
      <c r="B158" s="1" t="s">
        <v>202</v>
      </c>
      <c r="C158" s="2"/>
    </row>
    <row r="159" spans="1:12" ht="12.75" customHeight="1">
      <c r="B159" s="15" t="s">
        <v>203</v>
      </c>
      <c r="C159" s="2" t="s">
        <v>192</v>
      </c>
      <c r="D159" s="1" t="s">
        <v>192</v>
      </c>
      <c r="E159" s="1" t="s">
        <v>192</v>
      </c>
      <c r="F159" s="1" t="s">
        <v>192</v>
      </c>
      <c r="G159" s="1" t="s">
        <v>192</v>
      </c>
      <c r="H159" s="1" t="s">
        <v>209</v>
      </c>
      <c r="I159" s="1" t="s">
        <v>192</v>
      </c>
      <c r="J159" s="1" t="s">
        <v>192</v>
      </c>
      <c r="K159" s="1" t="s">
        <v>192</v>
      </c>
      <c r="L159" s="1" t="s">
        <v>192</v>
      </c>
    </row>
    <row r="160" spans="1:12" ht="12.75" customHeight="1">
      <c r="B160" s="15" t="s">
        <v>74</v>
      </c>
      <c r="C160" s="2">
        <v>100</v>
      </c>
      <c r="D160" s="1">
        <v>100</v>
      </c>
      <c r="E160" s="1">
        <v>100</v>
      </c>
      <c r="F160" s="1">
        <v>100</v>
      </c>
      <c r="G160" s="1">
        <v>100</v>
      </c>
      <c r="H160" s="1">
        <v>0</v>
      </c>
      <c r="I160" s="1">
        <v>100</v>
      </c>
      <c r="J160" s="1">
        <v>100</v>
      </c>
      <c r="K160" s="1">
        <v>100</v>
      </c>
      <c r="L160" s="1">
        <v>100</v>
      </c>
    </row>
    <row r="161" spans="1:12" ht="12.75" customHeight="1">
      <c r="B161" s="15" t="s">
        <v>75</v>
      </c>
      <c r="C161" s="2" t="s">
        <v>192</v>
      </c>
      <c r="D161" s="1" t="s">
        <v>192</v>
      </c>
      <c r="E161" s="1" t="s">
        <v>192</v>
      </c>
      <c r="F161" s="1" t="s">
        <v>192</v>
      </c>
      <c r="G161" s="1" t="s">
        <v>192</v>
      </c>
      <c r="H161" s="1" t="s">
        <v>209</v>
      </c>
      <c r="I161" s="1" t="s">
        <v>192</v>
      </c>
      <c r="J161" s="1" t="s">
        <v>192</v>
      </c>
      <c r="K161" s="1" t="s">
        <v>192</v>
      </c>
      <c r="L161" s="1" t="s">
        <v>192</v>
      </c>
    </row>
    <row r="162" spans="1:12" ht="12.75" customHeight="1">
      <c r="B162" s="15" t="s">
        <v>74</v>
      </c>
      <c r="C162" s="2">
        <v>100</v>
      </c>
      <c r="D162" s="1">
        <v>100</v>
      </c>
      <c r="E162" s="1">
        <v>100</v>
      </c>
      <c r="F162" s="1">
        <v>100</v>
      </c>
      <c r="G162" s="1">
        <v>100</v>
      </c>
      <c r="H162" s="1">
        <v>0</v>
      </c>
      <c r="I162" s="1">
        <v>100</v>
      </c>
      <c r="J162" s="1">
        <v>100</v>
      </c>
      <c r="K162" s="1">
        <v>100</v>
      </c>
      <c r="L162" s="1">
        <v>100</v>
      </c>
    </row>
    <row r="163" spans="1:12" ht="12.75" customHeight="1">
      <c r="B163" s="6" t="s">
        <v>61</v>
      </c>
      <c r="F163" s="1" t="s">
        <v>15</v>
      </c>
      <c r="I163" s="1" t="s">
        <v>35</v>
      </c>
    </row>
    <row r="164" spans="1:12" ht="12.75" customHeight="1">
      <c r="B164" s="6"/>
    </row>
    <row r="165" spans="1:12" ht="12.75" customHeight="1">
      <c r="A165" s="10" t="s">
        <v>204</v>
      </c>
      <c r="B165" s="1" t="s">
        <v>205</v>
      </c>
      <c r="C165" s="2"/>
    </row>
    <row r="166" spans="1:12" ht="12.75" customHeight="1">
      <c r="B166" s="15" t="s">
        <v>203</v>
      </c>
      <c r="C166" s="2" t="s">
        <v>192</v>
      </c>
      <c r="D166" s="1" t="s">
        <v>192</v>
      </c>
      <c r="E166" s="1" t="s">
        <v>192</v>
      </c>
      <c r="F166" s="1" t="s">
        <v>192</v>
      </c>
      <c r="G166" s="1" t="s">
        <v>192</v>
      </c>
      <c r="H166" s="1" t="s">
        <v>209</v>
      </c>
      <c r="I166" s="1" t="s">
        <v>192</v>
      </c>
      <c r="J166" s="1" t="s">
        <v>192</v>
      </c>
      <c r="K166" s="1" t="s">
        <v>192</v>
      </c>
      <c r="L166" s="1" t="s">
        <v>192</v>
      </c>
    </row>
    <row r="167" spans="1:12" ht="12.75" customHeight="1">
      <c r="B167" s="15" t="s">
        <v>74</v>
      </c>
      <c r="C167" s="2">
        <v>100</v>
      </c>
      <c r="D167" s="1">
        <v>100</v>
      </c>
      <c r="E167" s="1">
        <v>99</v>
      </c>
      <c r="F167" s="51">
        <v>100</v>
      </c>
      <c r="G167" s="1">
        <v>30</v>
      </c>
      <c r="H167" s="1">
        <v>0</v>
      </c>
      <c r="I167" s="1">
        <v>100</v>
      </c>
      <c r="J167" s="1">
        <v>100</v>
      </c>
      <c r="K167" s="1">
        <v>25</v>
      </c>
      <c r="L167" s="1">
        <v>100</v>
      </c>
    </row>
    <row r="168" spans="1:12" ht="12.75" customHeight="1">
      <c r="B168" s="15" t="s">
        <v>75</v>
      </c>
      <c r="C168" s="2" t="s">
        <v>192</v>
      </c>
      <c r="D168" s="1" t="s">
        <v>192</v>
      </c>
      <c r="E168" s="1" t="s">
        <v>192</v>
      </c>
      <c r="F168" s="1" t="s">
        <v>192</v>
      </c>
      <c r="G168" s="1" t="s">
        <v>192</v>
      </c>
      <c r="H168" s="1" t="s">
        <v>209</v>
      </c>
      <c r="I168" s="1" t="s">
        <v>192</v>
      </c>
      <c r="J168" s="1" t="s">
        <v>192</v>
      </c>
      <c r="K168" s="1" t="s">
        <v>192</v>
      </c>
      <c r="L168" s="1" t="s">
        <v>192</v>
      </c>
    </row>
    <row r="169" spans="1:12" ht="12.75" customHeight="1">
      <c r="B169" s="15" t="s">
        <v>74</v>
      </c>
      <c r="C169" s="2">
        <v>100</v>
      </c>
      <c r="D169" s="1">
        <v>100</v>
      </c>
      <c r="E169" s="1">
        <v>80</v>
      </c>
      <c r="F169" s="51">
        <v>100</v>
      </c>
      <c r="G169" s="1">
        <v>30</v>
      </c>
      <c r="H169" s="1">
        <v>0</v>
      </c>
      <c r="I169" s="1">
        <v>100</v>
      </c>
      <c r="J169" s="1">
        <v>100</v>
      </c>
      <c r="K169" s="1">
        <v>25</v>
      </c>
      <c r="L169" s="1">
        <v>100</v>
      </c>
    </row>
    <row r="170" spans="1:12" ht="12.75" customHeight="1">
      <c r="B170" s="6" t="s">
        <v>61</v>
      </c>
    </row>
    <row r="171" spans="1:12" ht="12.75" customHeight="1">
      <c r="B171" s="6"/>
      <c r="D171" s="1" t="s">
        <v>257</v>
      </c>
      <c r="E171" s="5" t="s">
        <v>282</v>
      </c>
      <c r="F171" s="5" t="s">
        <v>322</v>
      </c>
      <c r="I171" s="1" t="s">
        <v>22</v>
      </c>
      <c r="K171" s="5" t="s">
        <v>0</v>
      </c>
      <c r="L171" s="1" t="s">
        <v>11</v>
      </c>
    </row>
    <row r="172" spans="1:12" ht="12.75" customHeight="1">
      <c r="B172" s="1" t="s">
        <v>105</v>
      </c>
      <c r="C172" s="2"/>
    </row>
    <row r="173" spans="1:12" ht="12.75" customHeight="1">
      <c r="B173" s="6"/>
    </row>
    <row r="174" spans="1:12" ht="12.75" customHeight="1">
      <c r="B174" s="19" t="s">
        <v>106</v>
      </c>
      <c r="C174" s="23"/>
    </row>
    <row r="175" spans="1:12" ht="12.75" customHeight="1">
      <c r="B175" s="6"/>
    </row>
    <row r="176" spans="1:12" ht="12.75" customHeight="1">
      <c r="A176" s="10" t="s">
        <v>111</v>
      </c>
      <c r="B176" s="1" t="s">
        <v>107</v>
      </c>
      <c r="C176" s="2"/>
    </row>
    <row r="177" spans="1:12" ht="12.75" customHeight="1">
      <c r="B177" s="15" t="s">
        <v>108</v>
      </c>
      <c r="C177" s="2" t="s">
        <v>234</v>
      </c>
      <c r="D177" s="1" t="s">
        <v>215</v>
      </c>
      <c r="E177" s="1" t="s">
        <v>248</v>
      </c>
      <c r="F177" s="1" t="s">
        <v>226</v>
      </c>
      <c r="G177" s="1" t="s">
        <v>230</v>
      </c>
      <c r="H177" s="1" t="s">
        <v>25</v>
      </c>
      <c r="I177" s="1" t="s">
        <v>36</v>
      </c>
      <c r="J177" s="1" t="s">
        <v>41</v>
      </c>
      <c r="K177" s="1" t="s">
        <v>36</v>
      </c>
      <c r="L177" s="1" t="s">
        <v>44</v>
      </c>
    </row>
    <row r="178" spans="1:12" ht="12.75" customHeight="1">
      <c r="B178" s="15" t="s">
        <v>109</v>
      </c>
      <c r="C178" s="2">
        <v>1984</v>
      </c>
      <c r="D178" s="1">
        <v>1979</v>
      </c>
      <c r="F178" s="1">
        <v>1990</v>
      </c>
      <c r="G178" s="1">
        <v>1959</v>
      </c>
      <c r="H178" s="1">
        <v>1997</v>
      </c>
      <c r="I178" s="1">
        <v>1974</v>
      </c>
      <c r="J178" s="1">
        <v>1971</v>
      </c>
      <c r="K178" s="1">
        <v>2007</v>
      </c>
      <c r="L178" s="1">
        <v>2003</v>
      </c>
    </row>
    <row r="179" spans="1:12" ht="12.75" customHeight="1">
      <c r="B179" s="15" t="s">
        <v>110</v>
      </c>
      <c r="C179" s="2" t="s">
        <v>209</v>
      </c>
      <c r="E179" s="1" t="s">
        <v>209</v>
      </c>
      <c r="F179" s="1" t="s">
        <v>209</v>
      </c>
      <c r="G179" s="1" t="s">
        <v>209</v>
      </c>
      <c r="H179" s="1" t="s">
        <v>209</v>
      </c>
      <c r="I179" s="1" t="s">
        <v>209</v>
      </c>
      <c r="J179" s="1" t="s">
        <v>192</v>
      </c>
      <c r="K179" s="1" t="s">
        <v>211</v>
      </c>
      <c r="L179" s="1" t="s">
        <v>209</v>
      </c>
    </row>
    <row r="180" spans="1:12" ht="12.75" customHeight="1">
      <c r="B180" s="15" t="s">
        <v>135</v>
      </c>
      <c r="C180" s="2"/>
    </row>
    <row r="181" spans="1:12" ht="12.75" customHeight="1">
      <c r="B181" s="6" t="s">
        <v>61</v>
      </c>
      <c r="D181" s="1" t="s">
        <v>219</v>
      </c>
    </row>
    <row r="182" spans="1:12" ht="12.75" customHeight="1">
      <c r="B182" s="6"/>
    </row>
    <row r="183" spans="1:12" ht="12.75" customHeight="1">
      <c r="A183" s="10" t="s">
        <v>140</v>
      </c>
      <c r="B183" s="1" t="s">
        <v>136</v>
      </c>
      <c r="C183" s="2" t="s">
        <v>263</v>
      </c>
    </row>
    <row r="184" spans="1:12" ht="12.75" customHeight="1">
      <c r="B184" s="15" t="s">
        <v>137</v>
      </c>
      <c r="C184" s="2"/>
    </row>
    <row r="185" spans="1:12" ht="12.75" customHeight="1">
      <c r="B185" s="15" t="s">
        <v>138</v>
      </c>
      <c r="C185" s="24"/>
    </row>
    <row r="186" spans="1:12" ht="12.75" customHeight="1">
      <c r="B186" s="15" t="s">
        <v>139</v>
      </c>
      <c r="C186" s="2"/>
    </row>
    <row r="187" spans="1:12" ht="12.75" customHeight="1">
      <c r="B187" s="6" t="s">
        <v>61</v>
      </c>
    </row>
    <row r="188" spans="1:12" ht="12.75" customHeight="1">
      <c r="B188" s="6"/>
    </row>
    <row r="189" spans="1:12" ht="12.75" customHeight="1">
      <c r="B189" s="13" t="s">
        <v>141</v>
      </c>
      <c r="C189" s="23"/>
    </row>
    <row r="190" spans="1:12" ht="12.75" customHeight="1">
      <c r="B190" s="6"/>
    </row>
    <row r="191" spans="1:12" ht="12.75" customHeight="1">
      <c r="A191" s="10" t="s">
        <v>143</v>
      </c>
      <c r="B191" s="1" t="s">
        <v>142</v>
      </c>
      <c r="C191" s="2" t="s">
        <v>192</v>
      </c>
      <c r="D191" s="1" t="s">
        <v>192</v>
      </c>
      <c r="E191" s="1" t="s">
        <v>192</v>
      </c>
      <c r="F191" s="52" t="s">
        <v>192</v>
      </c>
      <c r="G191" s="1" t="s">
        <v>192</v>
      </c>
      <c r="H191" s="1" t="s">
        <v>225</v>
      </c>
      <c r="I191" s="1" t="s">
        <v>192</v>
      </c>
      <c r="J191" s="1" t="s">
        <v>192</v>
      </c>
      <c r="K191" s="1" t="s">
        <v>192</v>
      </c>
      <c r="L191" s="1" t="s">
        <v>192</v>
      </c>
    </row>
    <row r="192" spans="1:12" ht="12.75" customHeight="1">
      <c r="B192" s="1" t="s">
        <v>144</v>
      </c>
      <c r="C192" s="2" t="s">
        <v>209</v>
      </c>
      <c r="E192" s="1" t="s">
        <v>192</v>
      </c>
      <c r="F192" s="52"/>
      <c r="G192" s="1" t="s">
        <v>192</v>
      </c>
      <c r="I192" s="1" t="s">
        <v>209</v>
      </c>
      <c r="J192" s="1" t="s">
        <v>192</v>
      </c>
      <c r="L192" s="1" t="s">
        <v>192</v>
      </c>
    </row>
    <row r="193" spans="1:12" ht="12.75" customHeight="1">
      <c r="B193" s="1" t="s">
        <v>145</v>
      </c>
      <c r="C193" s="2">
        <v>1</v>
      </c>
      <c r="D193" s="1">
        <v>5</v>
      </c>
      <c r="F193" s="51">
        <v>99</v>
      </c>
    </row>
    <row r="194" spans="1:12" ht="12.75" customHeight="1">
      <c r="B194" s="1" t="s">
        <v>146</v>
      </c>
      <c r="C194" s="2"/>
      <c r="F194" s="52"/>
      <c r="L194" s="1" t="s">
        <v>192</v>
      </c>
    </row>
    <row r="195" spans="1:12" ht="12.75" customHeight="1">
      <c r="B195" s="1" t="s">
        <v>147</v>
      </c>
      <c r="C195" s="2"/>
      <c r="F195" s="52"/>
    </row>
    <row r="196" spans="1:12" ht="12.75" customHeight="1">
      <c r="B196" s="6" t="s">
        <v>61</v>
      </c>
      <c r="D196" s="7" t="s">
        <v>216</v>
      </c>
      <c r="F196" s="52" t="s">
        <v>324</v>
      </c>
      <c r="I196" s="7" t="s">
        <v>37</v>
      </c>
      <c r="K196" s="1" t="s">
        <v>260</v>
      </c>
    </row>
    <row r="197" spans="1:12" ht="12.75" customHeight="1">
      <c r="B197" s="6"/>
    </row>
    <row r="198" spans="1:12" ht="12.75" customHeight="1">
      <c r="A198" s="10">
        <v>23</v>
      </c>
      <c r="B198" s="5" t="s">
        <v>221</v>
      </c>
      <c r="H198" s="1" t="s">
        <v>225</v>
      </c>
    </row>
    <row r="199" spans="1:12" ht="12.75" customHeight="1">
      <c r="B199" s="15" t="s">
        <v>148</v>
      </c>
      <c r="C199" s="2" t="s">
        <v>235</v>
      </c>
      <c r="D199" s="1" t="s">
        <v>269</v>
      </c>
      <c r="J199" s="1" t="s">
        <v>192</v>
      </c>
      <c r="L199" s="1" t="s">
        <v>291</v>
      </c>
    </row>
    <row r="200" spans="1:12" ht="12.75" customHeight="1">
      <c r="B200" s="15" t="s">
        <v>149</v>
      </c>
      <c r="C200" s="2" t="s">
        <v>192</v>
      </c>
      <c r="D200" s="1" t="s">
        <v>192</v>
      </c>
      <c r="E200" s="1" t="s">
        <v>192</v>
      </c>
      <c r="F200" s="1" t="s">
        <v>192</v>
      </c>
      <c r="G200" s="1" t="s">
        <v>192</v>
      </c>
      <c r="J200" s="1" t="s">
        <v>192</v>
      </c>
      <c r="K200" s="1" t="s">
        <v>192</v>
      </c>
      <c r="L200" s="1" t="s">
        <v>192</v>
      </c>
    </row>
    <row r="201" spans="1:12" ht="12.75" customHeight="1">
      <c r="B201" s="15" t="s">
        <v>150</v>
      </c>
      <c r="C201" s="2" t="s">
        <v>236</v>
      </c>
      <c r="D201" s="1" t="s">
        <v>270</v>
      </c>
      <c r="E201" s="1" t="s">
        <v>249</v>
      </c>
      <c r="F201" s="1" t="s">
        <v>318</v>
      </c>
      <c r="I201" s="1" t="s">
        <v>192</v>
      </c>
      <c r="J201" s="1" t="s">
        <v>313</v>
      </c>
      <c r="K201" s="1" t="s">
        <v>301</v>
      </c>
      <c r="L201" s="1" t="s">
        <v>45</v>
      </c>
    </row>
    <row r="202" spans="1:12" ht="12.75" customHeight="1">
      <c r="B202" s="15" t="s">
        <v>151</v>
      </c>
      <c r="C202" s="2" t="s">
        <v>192</v>
      </c>
      <c r="D202" s="1" t="s">
        <v>192</v>
      </c>
      <c r="F202" s="1" t="s">
        <v>192</v>
      </c>
      <c r="J202" s="1" t="s">
        <v>192</v>
      </c>
      <c r="K202" s="1" t="s">
        <v>192</v>
      </c>
      <c r="L202" s="1" t="s">
        <v>192</v>
      </c>
    </row>
    <row r="203" spans="1:12" ht="12.75" customHeight="1">
      <c r="B203" s="15" t="s">
        <v>67</v>
      </c>
      <c r="C203" s="2"/>
      <c r="D203" s="1" t="s">
        <v>192</v>
      </c>
    </row>
    <row r="204" spans="1:12" ht="12.75" customHeight="1">
      <c r="B204" s="6" t="s">
        <v>61</v>
      </c>
      <c r="D204" s="5" t="s">
        <v>271</v>
      </c>
      <c r="I204" s="5" t="s">
        <v>23</v>
      </c>
      <c r="J204" s="5" t="s">
        <v>312</v>
      </c>
    </row>
    <row r="205" spans="1:12" ht="12.75" customHeight="1">
      <c r="D205" s="9"/>
    </row>
    <row r="206" spans="1:12" ht="12.75" customHeight="1">
      <c r="A206" s="10">
        <v>24</v>
      </c>
      <c r="B206" s="1" t="s">
        <v>222</v>
      </c>
      <c r="C206" s="2"/>
      <c r="D206" s="9"/>
      <c r="H206" s="1" t="s">
        <v>225</v>
      </c>
    </row>
    <row r="207" spans="1:12" ht="12.75" customHeight="1">
      <c r="B207" s="15" t="s">
        <v>76</v>
      </c>
      <c r="C207" s="2"/>
      <c r="D207" s="9"/>
    </row>
    <row r="208" spans="1:12" ht="12.75" customHeight="1">
      <c r="B208" s="15" t="s">
        <v>77</v>
      </c>
      <c r="C208" s="2" t="s">
        <v>192</v>
      </c>
      <c r="D208" s="9"/>
      <c r="G208" s="1" t="s">
        <v>192</v>
      </c>
      <c r="K208" s="1" t="s">
        <v>192</v>
      </c>
    </row>
    <row r="209" spans="1:12" ht="12.75" customHeight="1">
      <c r="B209" s="15" t="s">
        <v>78</v>
      </c>
      <c r="C209" s="2"/>
      <c r="D209" s="9"/>
      <c r="F209" s="1" t="s">
        <v>192</v>
      </c>
    </row>
    <row r="210" spans="1:12" ht="12.75" customHeight="1">
      <c r="B210" s="15" t="s">
        <v>67</v>
      </c>
      <c r="C210" s="2"/>
      <c r="D210" s="9"/>
    </row>
    <row r="211" spans="1:12" ht="12.75" customHeight="1">
      <c r="B211" s="6" t="s">
        <v>61</v>
      </c>
      <c r="D211" s="9"/>
      <c r="F211" s="1" t="s">
        <v>326</v>
      </c>
    </row>
    <row r="212" spans="1:12" ht="12.75" customHeight="1">
      <c r="B212" s="6"/>
      <c r="D212" s="7"/>
    </row>
    <row r="213" spans="1:12" ht="12.75" customHeight="1">
      <c r="A213" s="10">
        <v>25</v>
      </c>
      <c r="B213" s="1" t="s">
        <v>51</v>
      </c>
      <c r="C213" s="2" t="s">
        <v>209</v>
      </c>
      <c r="D213" s="9" t="s">
        <v>192</v>
      </c>
      <c r="E213" s="1" t="s">
        <v>192</v>
      </c>
      <c r="F213" s="52" t="s">
        <v>192</v>
      </c>
      <c r="G213" s="1" t="s">
        <v>209</v>
      </c>
      <c r="H213" s="1" t="s">
        <v>225</v>
      </c>
      <c r="I213" s="1" t="s">
        <v>209</v>
      </c>
      <c r="J213" s="1" t="s">
        <v>209</v>
      </c>
      <c r="K213" s="1" t="s">
        <v>209</v>
      </c>
      <c r="L213" s="1" t="s">
        <v>192</v>
      </c>
    </row>
    <row r="214" spans="1:12" ht="12.75" customHeight="1">
      <c r="B214" s="1" t="s">
        <v>52</v>
      </c>
      <c r="C214" s="2"/>
      <c r="E214" s="1" t="s">
        <v>283</v>
      </c>
      <c r="F214" s="52" t="s">
        <v>327</v>
      </c>
    </row>
    <row r="215" spans="1:12" ht="12.75" customHeight="1">
      <c r="B215" s="6" t="s">
        <v>61</v>
      </c>
      <c r="D215" s="5" t="s">
        <v>274</v>
      </c>
      <c r="L215" s="5" t="s">
        <v>49</v>
      </c>
    </row>
    <row r="216" spans="1:12" ht="12.75" customHeight="1">
      <c r="B216" s="12"/>
      <c r="C216" s="12"/>
    </row>
    <row r="217" spans="1:12" ht="12.75" customHeight="1">
      <c r="A217" s="10">
        <v>26</v>
      </c>
      <c r="B217" s="1" t="s">
        <v>206</v>
      </c>
      <c r="C217" s="2"/>
    </row>
    <row r="218" spans="1:12" ht="12.75" customHeight="1">
      <c r="B218" s="15" t="s">
        <v>207</v>
      </c>
      <c r="C218" s="2" t="s">
        <v>227</v>
      </c>
      <c r="F218" s="1" t="s">
        <v>227</v>
      </c>
      <c r="G218" s="1" t="s">
        <v>227</v>
      </c>
      <c r="H218" s="1" t="s">
        <v>217</v>
      </c>
      <c r="K218" s="1" t="s">
        <v>227</v>
      </c>
      <c r="L218" s="1" t="s">
        <v>227</v>
      </c>
    </row>
    <row r="219" spans="1:12" ht="12.75" customHeight="1">
      <c r="B219" s="15" t="s">
        <v>208</v>
      </c>
      <c r="C219" s="2" t="s">
        <v>227</v>
      </c>
      <c r="F219" s="1" t="s">
        <v>227</v>
      </c>
      <c r="G219" s="1" t="s">
        <v>227</v>
      </c>
      <c r="H219" s="1" t="s">
        <v>225</v>
      </c>
      <c r="K219" s="1" t="s">
        <v>227</v>
      </c>
      <c r="L219" s="1" t="s">
        <v>227</v>
      </c>
    </row>
    <row r="220" spans="1:12" ht="12.75" customHeight="1">
      <c r="B220" s="6" t="s">
        <v>61</v>
      </c>
      <c r="D220" s="7" t="s">
        <v>218</v>
      </c>
      <c r="K220" s="1" t="s">
        <v>2</v>
      </c>
    </row>
    <row r="221" spans="1:12" ht="12.75" customHeight="1">
      <c r="A221" s="41"/>
      <c r="B221" s="42"/>
      <c r="C221" s="42"/>
      <c r="D221" s="38"/>
      <c r="E221" s="38"/>
      <c r="F221" s="38"/>
      <c r="G221" s="38"/>
      <c r="H221" s="38"/>
      <c r="I221" s="38"/>
      <c r="J221" s="38"/>
      <c r="K221" s="38"/>
      <c r="L221" s="38"/>
    </row>
    <row r="222" spans="1:12" ht="12.75" customHeight="1">
      <c r="B222" s="6"/>
    </row>
    <row r="223" spans="1:12" ht="12.75" customHeight="1">
      <c r="A223" s="10" t="s">
        <v>79</v>
      </c>
      <c r="B223" s="5" t="s">
        <v>152</v>
      </c>
    </row>
    <row r="224" spans="1:12" ht="12.75" customHeight="1">
      <c r="B224" s="6"/>
    </row>
    <row r="225" spans="2:2" ht="12.75" customHeight="1">
      <c r="B225" s="6"/>
    </row>
    <row r="227" spans="2:2" ht="12.75" customHeight="1">
      <c r="B227" s="6"/>
    </row>
    <row r="228" spans="2:2" ht="12.75" customHeight="1">
      <c r="B228" s="6"/>
    </row>
    <row r="229" spans="2:2" ht="12.75" customHeight="1">
      <c r="B229" s="6"/>
    </row>
    <row r="230" spans="2:2" ht="12.75" customHeight="1">
      <c r="B230" s="6"/>
    </row>
    <row r="232" spans="2:2" ht="12.75" customHeight="1">
      <c r="B232" s="6"/>
    </row>
    <row r="233" spans="2:2" ht="12.75" customHeight="1">
      <c r="B233" s="6"/>
    </row>
    <row r="234" spans="2:2" ht="12.75" customHeight="1">
      <c r="B234" s="6"/>
    </row>
    <row r="235" spans="2:2" ht="12.75" customHeight="1">
      <c r="B235" s="6"/>
    </row>
    <row r="236" spans="2:2" ht="12.75" customHeight="1">
      <c r="B236" s="6"/>
    </row>
    <row r="237" spans="2:2" ht="12.75" customHeight="1">
      <c r="B237" s="6"/>
    </row>
    <row r="239" spans="2:2" ht="12.75" customHeight="1">
      <c r="B239" s="6"/>
    </row>
    <row r="240" spans="2:2" ht="12.75" customHeight="1">
      <c r="B240" s="6"/>
    </row>
    <row r="241" spans="2:2" ht="12.75" customHeight="1">
      <c r="B241" s="6"/>
    </row>
    <row r="242" spans="2:2" ht="12.75" customHeight="1">
      <c r="B242" s="6"/>
    </row>
    <row r="243" spans="2:2" ht="12.75" customHeight="1">
      <c r="B243" s="6"/>
    </row>
    <row r="245" spans="2:2" ht="12.75" customHeight="1">
      <c r="B245" s="6"/>
    </row>
    <row r="246" spans="2:2" ht="12.75" customHeight="1">
      <c r="B246" s="6"/>
    </row>
    <row r="247" spans="2:2" ht="12.75" customHeight="1">
      <c r="B247" s="6"/>
    </row>
    <row r="252" spans="2:2" ht="12.75" customHeight="1">
      <c r="B252" s="6"/>
    </row>
    <row r="253" spans="2:2" ht="12.75" customHeight="1">
      <c r="B253" s="6"/>
    </row>
    <row r="254" spans="2:2" ht="12.75" customHeight="1">
      <c r="B254" s="6"/>
    </row>
    <row r="255" spans="2:2" ht="12.75" customHeight="1">
      <c r="B255" s="6"/>
    </row>
    <row r="256" spans="2:2" ht="12.75" customHeight="1">
      <c r="B256" s="6"/>
    </row>
    <row r="257" spans="2:6" ht="12.75" customHeight="1">
      <c r="B257" s="6"/>
    </row>
    <row r="259" spans="2:6" ht="12.75" customHeight="1">
      <c r="B259" s="6"/>
    </row>
    <row r="260" spans="2:6" ht="12.75" customHeight="1">
      <c r="B260" s="6"/>
    </row>
    <row r="261" spans="2:6" ht="12.75" customHeight="1">
      <c r="B261" s="6"/>
    </row>
    <row r="262" spans="2:6" ht="12.75" customHeight="1">
      <c r="B262" s="6"/>
    </row>
    <row r="263" spans="2:6" ht="12.75" customHeight="1">
      <c r="B263" s="6"/>
    </row>
    <row r="264" spans="2:6" ht="12.75" customHeight="1">
      <c r="B264" s="6"/>
    </row>
    <row r="266" spans="2:6" ht="12.75" customHeight="1">
      <c r="B266" s="6"/>
    </row>
    <row r="267" spans="2:6" ht="12.75" customHeight="1">
      <c r="B267" s="6"/>
    </row>
    <row r="268" spans="2:6" ht="12.75" customHeight="1">
      <c r="B268" s="6"/>
    </row>
    <row r="269" spans="2:6" ht="12.75" customHeight="1">
      <c r="B269" s="6"/>
      <c r="F269" s="20"/>
    </row>
    <row r="270" spans="2:6" ht="12.75" customHeight="1">
      <c r="B270" s="6"/>
    </row>
    <row r="272" spans="2:6" ht="12.75" customHeight="1">
      <c r="B272" s="6"/>
    </row>
    <row r="273" spans="2:2" ht="12.75" customHeight="1">
      <c r="B273" s="6"/>
    </row>
    <row r="274" spans="2:2" ht="12.75" customHeight="1">
      <c r="B274" s="6"/>
    </row>
    <row r="275" spans="2:2" ht="12.75" customHeight="1">
      <c r="B275" s="6"/>
    </row>
    <row r="276" spans="2:2" ht="12.75" customHeight="1">
      <c r="B276" s="6"/>
    </row>
    <row r="277" spans="2:2" ht="12.75" customHeight="1">
      <c r="B277" s="6"/>
    </row>
    <row r="278" spans="2:2" ht="12.75" customHeight="1">
      <c r="B278" s="6"/>
    </row>
    <row r="280" spans="2:2" ht="12.75" customHeight="1">
      <c r="B280" s="6"/>
    </row>
    <row r="281" spans="2:2" ht="12.75" customHeight="1">
      <c r="B281" s="6"/>
    </row>
    <row r="282" spans="2:2" ht="12.75" customHeight="1">
      <c r="B282" s="6"/>
    </row>
    <row r="284" spans="2:2" ht="12.75" customHeight="1">
      <c r="B284" s="6"/>
    </row>
    <row r="285" spans="2:2" ht="12.75" customHeight="1">
      <c r="B285" s="6"/>
    </row>
    <row r="286" spans="2:2" ht="12.75" customHeight="1">
      <c r="B286" s="6"/>
    </row>
  </sheetData>
  <phoneticPr fontId="4"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L286"/>
  <sheetViews>
    <sheetView zoomScale="75" workbookViewId="0">
      <pane ySplit="3" topLeftCell="A165" activePane="bottomLeft" state="frozen"/>
      <selection activeCell="K156" sqref="K156"/>
      <selection pane="bottomLeft" activeCell="B1" sqref="B1"/>
    </sheetView>
  </sheetViews>
  <sheetFormatPr defaultRowHeight="12.75" customHeight="1"/>
  <cols>
    <col min="1" max="1" width="6.7109375" style="10" customWidth="1"/>
    <col min="2" max="2" width="110.140625" style="5" customWidth="1"/>
    <col min="3" max="3" width="9.140625" style="5"/>
    <col min="4" max="16384" width="9.140625" style="1"/>
  </cols>
  <sheetData>
    <row r="1" spans="1:12" ht="12.75" customHeight="1">
      <c r="B1" s="56" t="s">
        <v>336</v>
      </c>
      <c r="C1" s="11"/>
    </row>
    <row r="2" spans="1:12" ht="12.75" customHeight="1">
      <c r="B2" s="11"/>
      <c r="C2" s="11"/>
    </row>
    <row r="3" spans="1:12" ht="12.75" customHeight="1">
      <c r="A3" s="40"/>
      <c r="B3" s="34"/>
      <c r="C3" s="34" t="s">
        <v>231</v>
      </c>
      <c r="D3" s="35" t="s">
        <v>53</v>
      </c>
      <c r="E3" s="35" t="s">
        <v>54</v>
      </c>
      <c r="F3" s="35" t="s">
        <v>55</v>
      </c>
      <c r="G3" s="35" t="s">
        <v>56</v>
      </c>
      <c r="H3" s="35" t="s">
        <v>57</v>
      </c>
      <c r="I3" s="35" t="s">
        <v>223</v>
      </c>
      <c r="J3" s="35" t="s">
        <v>58</v>
      </c>
      <c r="K3" s="35" t="s">
        <v>59</v>
      </c>
      <c r="L3" s="35" t="s">
        <v>60</v>
      </c>
    </row>
    <row r="5" spans="1:12" ht="12.75" customHeight="1">
      <c r="B5" s="12" t="s">
        <v>81</v>
      </c>
      <c r="C5" s="12"/>
      <c r="H5" s="49"/>
    </row>
    <row r="6" spans="1:12" ht="12.75" customHeight="1">
      <c r="B6" s="12"/>
      <c r="C6" s="12"/>
      <c r="H6" s="8"/>
    </row>
    <row r="7" spans="1:12" ht="12.75" customHeight="1">
      <c r="B7" s="13" t="s">
        <v>80</v>
      </c>
      <c r="C7" s="23"/>
      <c r="H7" s="8"/>
    </row>
    <row r="8" spans="1:12" ht="12.75" customHeight="1">
      <c r="H8" s="8"/>
    </row>
    <row r="9" spans="1:12" ht="12.75" customHeight="1">
      <c r="A9" s="10" t="s">
        <v>93</v>
      </c>
      <c r="B9" s="5" t="s">
        <v>82</v>
      </c>
      <c r="C9" s="2" t="s">
        <v>209</v>
      </c>
      <c r="D9" s="1" t="s">
        <v>209</v>
      </c>
      <c r="E9" s="1" t="s">
        <v>209</v>
      </c>
      <c r="F9" s="28" t="s">
        <v>209</v>
      </c>
      <c r="G9" s="1" t="s">
        <v>209</v>
      </c>
      <c r="H9" s="28" t="s">
        <v>209</v>
      </c>
      <c r="I9" s="1" t="s">
        <v>209</v>
      </c>
      <c r="J9" s="1" t="s">
        <v>209</v>
      </c>
      <c r="K9" s="1" t="s">
        <v>209</v>
      </c>
      <c r="L9" s="1" t="s">
        <v>209</v>
      </c>
    </row>
    <row r="10" spans="1:12" ht="12.75" customHeight="1">
      <c r="B10" s="6" t="s">
        <v>83</v>
      </c>
      <c r="C10" s="2" t="s">
        <v>209</v>
      </c>
      <c r="D10" s="1" t="s">
        <v>209</v>
      </c>
      <c r="E10" s="1" t="s">
        <v>209</v>
      </c>
      <c r="F10" s="28" t="s">
        <v>209</v>
      </c>
      <c r="G10" s="1" t="s">
        <v>209</v>
      </c>
      <c r="H10" s="28" t="s">
        <v>209</v>
      </c>
      <c r="I10" s="1" t="s">
        <v>209</v>
      </c>
      <c r="J10" s="1" t="s">
        <v>209</v>
      </c>
      <c r="K10" s="1" t="s">
        <v>209</v>
      </c>
      <c r="L10" s="1" t="s">
        <v>209</v>
      </c>
    </row>
    <row r="11" spans="1:12" ht="12.75" customHeight="1">
      <c r="B11" s="6" t="s">
        <v>84</v>
      </c>
      <c r="C11" s="2" t="s">
        <v>209</v>
      </c>
      <c r="D11" s="1" t="s">
        <v>209</v>
      </c>
      <c r="E11" s="1" t="s">
        <v>209</v>
      </c>
      <c r="F11" s="28" t="s">
        <v>209</v>
      </c>
      <c r="G11" s="1" t="s">
        <v>209</v>
      </c>
      <c r="H11" s="28" t="s">
        <v>192</v>
      </c>
      <c r="I11" s="1" t="s">
        <v>192</v>
      </c>
      <c r="J11" s="1" t="s">
        <v>209</v>
      </c>
      <c r="K11" s="1" t="s">
        <v>192</v>
      </c>
      <c r="L11" s="1" t="s">
        <v>209</v>
      </c>
    </row>
    <row r="12" spans="1:12" ht="12.75" customHeight="1">
      <c r="B12" s="6" t="s">
        <v>85</v>
      </c>
      <c r="C12" s="2" t="s">
        <v>209</v>
      </c>
      <c r="D12" s="1" t="s">
        <v>209</v>
      </c>
      <c r="E12" s="1" t="s">
        <v>209</v>
      </c>
      <c r="F12" s="28" t="s">
        <v>209</v>
      </c>
      <c r="G12" s="1" t="s">
        <v>209</v>
      </c>
      <c r="H12" s="28" t="s">
        <v>192</v>
      </c>
      <c r="I12" s="1" t="s">
        <v>27</v>
      </c>
      <c r="J12" s="1" t="s">
        <v>209</v>
      </c>
      <c r="K12" s="1" t="s">
        <v>192</v>
      </c>
      <c r="L12" s="1" t="s">
        <v>209</v>
      </c>
    </row>
    <row r="13" spans="1:12" ht="12.75" customHeight="1">
      <c r="B13" s="6" t="s">
        <v>61</v>
      </c>
      <c r="F13" s="25" t="s">
        <v>13</v>
      </c>
      <c r="H13" s="50" t="s">
        <v>279</v>
      </c>
      <c r="I13" s="5" t="s">
        <v>28</v>
      </c>
      <c r="K13" s="1" t="s">
        <v>298</v>
      </c>
      <c r="L13" s="48" t="s">
        <v>284</v>
      </c>
    </row>
    <row r="14" spans="1:12" ht="12.75" customHeight="1">
      <c r="B14" s="6"/>
      <c r="H14" s="8"/>
      <c r="I14" s="2"/>
    </row>
    <row r="15" spans="1:12" ht="12.75" customHeight="1">
      <c r="B15" s="13" t="s">
        <v>97</v>
      </c>
      <c r="C15" s="23"/>
      <c r="H15" s="8"/>
      <c r="I15" s="2"/>
    </row>
    <row r="16" spans="1:12" ht="12.75" customHeight="1">
      <c r="B16" s="6"/>
      <c r="H16" s="8"/>
      <c r="I16" s="2"/>
    </row>
    <row r="17" spans="1:12" ht="12.75" customHeight="1">
      <c r="A17" s="10">
        <v>2</v>
      </c>
      <c r="B17" s="5" t="s">
        <v>259</v>
      </c>
      <c r="H17" s="8"/>
    </row>
    <row r="18" spans="1:12" ht="12.75" customHeight="1">
      <c r="B18" s="14" t="s">
        <v>153</v>
      </c>
      <c r="C18" s="5" t="s">
        <v>209</v>
      </c>
      <c r="D18" s="1" t="s">
        <v>209</v>
      </c>
      <c r="E18" s="1" t="s">
        <v>209</v>
      </c>
      <c r="F18" s="51" t="s">
        <v>192</v>
      </c>
      <c r="G18" s="1" t="s">
        <v>209</v>
      </c>
      <c r="H18" s="22" t="s">
        <v>192</v>
      </c>
      <c r="I18" s="1" t="s">
        <v>209</v>
      </c>
      <c r="J18" s="1" t="s">
        <v>209</v>
      </c>
      <c r="K18" s="1" t="s">
        <v>209</v>
      </c>
      <c r="L18" s="1" t="s">
        <v>209</v>
      </c>
    </row>
    <row r="19" spans="1:12" ht="12.75" customHeight="1">
      <c r="B19" s="14" t="s">
        <v>154</v>
      </c>
      <c r="H19" s="8"/>
    </row>
    <row r="20" spans="1:12" ht="12.75" customHeight="1">
      <c r="B20" s="14" t="s">
        <v>155</v>
      </c>
      <c r="C20" s="5" t="s">
        <v>209</v>
      </c>
      <c r="D20" s="1" t="s">
        <v>209</v>
      </c>
      <c r="E20" s="1" t="s">
        <v>209</v>
      </c>
      <c r="F20" s="51" t="s">
        <v>192</v>
      </c>
      <c r="G20" s="1" t="s">
        <v>209</v>
      </c>
      <c r="H20" s="22" t="s">
        <v>192</v>
      </c>
      <c r="I20" s="1" t="s">
        <v>192</v>
      </c>
      <c r="J20" s="1" t="s">
        <v>209</v>
      </c>
      <c r="K20" s="1" t="s">
        <v>209</v>
      </c>
      <c r="L20" s="1" t="s">
        <v>209</v>
      </c>
    </row>
    <row r="21" spans="1:12" ht="12.75" customHeight="1">
      <c r="B21" s="14" t="s">
        <v>154</v>
      </c>
      <c r="H21" s="8"/>
    </row>
    <row r="22" spans="1:12" ht="12.75" customHeight="1">
      <c r="B22" s="6" t="s">
        <v>61</v>
      </c>
      <c r="C22" s="5" t="s">
        <v>232</v>
      </c>
      <c r="D22" s="2"/>
      <c r="F22" s="1" t="s">
        <v>329</v>
      </c>
      <c r="H22" s="29" t="s">
        <v>253</v>
      </c>
      <c r="I22" s="5" t="s">
        <v>293</v>
      </c>
      <c r="K22" s="1" t="s">
        <v>260</v>
      </c>
    </row>
    <row r="24" spans="1:12" ht="12.75" customHeight="1">
      <c r="A24" s="10">
        <v>3</v>
      </c>
      <c r="B24" s="1" t="s">
        <v>156</v>
      </c>
      <c r="C24" s="2"/>
    </row>
    <row r="25" spans="1:12" ht="12.75" customHeight="1">
      <c r="B25" s="15" t="s">
        <v>157</v>
      </c>
      <c r="C25" s="2"/>
    </row>
    <row r="26" spans="1:12" ht="12.75" customHeight="1">
      <c r="B26" s="15" t="s">
        <v>62</v>
      </c>
      <c r="C26" s="2"/>
    </row>
    <row r="27" spans="1:12" ht="12.75" customHeight="1">
      <c r="B27" s="15" t="s">
        <v>63</v>
      </c>
      <c r="C27" s="2"/>
    </row>
    <row r="28" spans="1:12" ht="12.75" customHeight="1">
      <c r="B28" s="15" t="s">
        <v>86</v>
      </c>
      <c r="C28" s="2"/>
      <c r="F28" s="51" t="s">
        <v>192</v>
      </c>
    </row>
    <row r="29" spans="1:12" ht="12.75" customHeight="1">
      <c r="B29" s="15" t="s">
        <v>158</v>
      </c>
      <c r="C29" s="2"/>
    </row>
    <row r="30" spans="1:12" ht="12.75" customHeight="1">
      <c r="B30" s="15" t="s">
        <v>64</v>
      </c>
      <c r="C30" s="2"/>
    </row>
    <row r="31" spans="1:12" ht="12.75" customHeight="1">
      <c r="B31" s="15" t="s">
        <v>65</v>
      </c>
      <c r="C31" s="2"/>
      <c r="F31" s="1" t="s">
        <v>192</v>
      </c>
      <c r="I31" s="1" t="s">
        <v>192</v>
      </c>
    </row>
    <row r="32" spans="1:12" ht="12.75" customHeight="1">
      <c r="B32" s="16" t="s">
        <v>61</v>
      </c>
      <c r="C32" s="2"/>
      <c r="F32" s="1" t="s">
        <v>328</v>
      </c>
      <c r="I32" s="1" t="s">
        <v>12</v>
      </c>
    </row>
    <row r="33" spans="1:11" ht="12.75" customHeight="1">
      <c r="B33" s="6"/>
    </row>
    <row r="34" spans="1:11" ht="12.75" customHeight="1">
      <c r="A34" s="10" t="s">
        <v>159</v>
      </c>
      <c r="B34" s="5" t="s">
        <v>160</v>
      </c>
    </row>
    <row r="35" spans="1:11" ht="12.75" customHeight="1">
      <c r="B35" s="5" t="s">
        <v>161</v>
      </c>
    </row>
    <row r="36" spans="1:11" ht="12.75" customHeight="1">
      <c r="B36" s="15" t="s">
        <v>87</v>
      </c>
      <c r="C36" s="2" t="s">
        <v>192</v>
      </c>
      <c r="F36" s="52" t="s">
        <v>192</v>
      </c>
      <c r="K36" s="1" t="s">
        <v>192</v>
      </c>
    </row>
    <row r="37" spans="1:11" ht="12.75" customHeight="1">
      <c r="B37" s="15" t="s">
        <v>88</v>
      </c>
      <c r="C37" s="2" t="s">
        <v>192</v>
      </c>
      <c r="F37" s="52" t="s">
        <v>192</v>
      </c>
    </row>
    <row r="38" spans="1:11" ht="12.75" customHeight="1">
      <c r="B38" s="15" t="s">
        <v>89</v>
      </c>
      <c r="C38" s="2"/>
      <c r="F38" s="52" t="s">
        <v>192</v>
      </c>
    </row>
    <row r="39" spans="1:11" ht="12.75" customHeight="1">
      <c r="B39" s="15" t="s">
        <v>90</v>
      </c>
      <c r="C39" s="2"/>
      <c r="D39" s="1" t="s">
        <v>192</v>
      </c>
      <c r="F39" s="52"/>
      <c r="I39" s="1" t="s">
        <v>192</v>
      </c>
      <c r="J39" s="1" t="s">
        <v>192</v>
      </c>
    </row>
    <row r="40" spans="1:11" ht="12.75" customHeight="1">
      <c r="B40" s="16" t="s">
        <v>61</v>
      </c>
      <c r="C40" s="2"/>
      <c r="F40" s="52"/>
    </row>
    <row r="41" spans="1:11" ht="12.75" customHeight="1">
      <c r="B41" s="5" t="s">
        <v>162</v>
      </c>
      <c r="F41" s="52"/>
    </row>
    <row r="42" spans="1:11" ht="12.75" customHeight="1">
      <c r="B42" s="15" t="s">
        <v>87</v>
      </c>
      <c r="C42" s="2" t="s">
        <v>192</v>
      </c>
      <c r="F42" s="52" t="s">
        <v>192</v>
      </c>
      <c r="K42" s="1" t="s">
        <v>192</v>
      </c>
    </row>
    <row r="43" spans="1:11" ht="12.75" customHeight="1">
      <c r="B43" s="15" t="s">
        <v>88</v>
      </c>
      <c r="C43" s="5" t="s">
        <v>192</v>
      </c>
      <c r="F43" s="52" t="s">
        <v>192</v>
      </c>
      <c r="G43" s="1" t="s">
        <v>192</v>
      </c>
    </row>
    <row r="44" spans="1:11" ht="12.75" customHeight="1">
      <c r="B44" s="15" t="s">
        <v>89</v>
      </c>
      <c r="C44" s="2"/>
      <c r="F44" s="52" t="s">
        <v>192</v>
      </c>
    </row>
    <row r="45" spans="1:11" ht="12.75" customHeight="1">
      <c r="B45" s="15" t="s">
        <v>90</v>
      </c>
      <c r="C45" s="2"/>
      <c r="D45" s="1" t="s">
        <v>192</v>
      </c>
      <c r="F45" s="52"/>
      <c r="I45" s="1" t="s">
        <v>192</v>
      </c>
      <c r="J45" s="1" t="s">
        <v>192</v>
      </c>
    </row>
    <row r="46" spans="1:11" ht="12.75" customHeight="1">
      <c r="B46" s="16" t="s">
        <v>61</v>
      </c>
      <c r="C46" s="2"/>
      <c r="F46" s="52" t="s">
        <v>319</v>
      </c>
      <c r="I46" s="7" t="s">
        <v>294</v>
      </c>
    </row>
    <row r="47" spans="1:11" ht="12.75" customHeight="1">
      <c r="B47" s="6"/>
    </row>
    <row r="48" spans="1:11" ht="12.75" customHeight="1">
      <c r="A48" s="10">
        <v>5</v>
      </c>
      <c r="B48" s="1" t="s">
        <v>224</v>
      </c>
      <c r="C48" s="2"/>
      <c r="H48" s="1" t="s">
        <v>225</v>
      </c>
    </row>
    <row r="49" spans="1:12" ht="12.75" customHeight="1">
      <c r="B49" s="15" t="s">
        <v>91</v>
      </c>
      <c r="C49" s="2" t="s">
        <v>192</v>
      </c>
      <c r="D49" s="2" t="s">
        <v>209</v>
      </c>
      <c r="E49" s="1" t="s">
        <v>192</v>
      </c>
      <c r="F49" s="52" t="s">
        <v>192</v>
      </c>
      <c r="G49" s="1" t="s">
        <v>192</v>
      </c>
      <c r="I49" s="1" t="s">
        <v>192</v>
      </c>
      <c r="J49" s="1" t="s">
        <v>192</v>
      </c>
      <c r="K49" s="1" t="s">
        <v>192</v>
      </c>
      <c r="L49" s="2" t="s">
        <v>192</v>
      </c>
    </row>
    <row r="50" spans="1:12" ht="12.75" customHeight="1">
      <c r="B50" s="15" t="s">
        <v>163</v>
      </c>
      <c r="C50" s="2" t="s">
        <v>209</v>
      </c>
      <c r="D50" s="1" t="s">
        <v>192</v>
      </c>
      <c r="E50" s="1" t="s">
        <v>209</v>
      </c>
      <c r="F50" s="1" t="s">
        <v>192</v>
      </c>
      <c r="G50" s="1" t="s">
        <v>192</v>
      </c>
      <c r="I50" s="1" t="s">
        <v>192</v>
      </c>
      <c r="J50" s="1" t="s">
        <v>192</v>
      </c>
      <c r="K50" s="1" t="s">
        <v>209</v>
      </c>
      <c r="L50" s="2" t="s">
        <v>209</v>
      </c>
    </row>
    <row r="51" spans="1:12" ht="12.75" customHeight="1">
      <c r="B51" s="15" t="s">
        <v>92</v>
      </c>
      <c r="C51" s="2" t="s">
        <v>209</v>
      </c>
      <c r="D51" s="1" t="s">
        <v>192</v>
      </c>
      <c r="E51" s="1" t="s">
        <v>209</v>
      </c>
      <c r="F51" s="1" t="s">
        <v>192</v>
      </c>
      <c r="G51" s="1" t="s">
        <v>192</v>
      </c>
      <c r="I51" s="1" t="s">
        <v>192</v>
      </c>
      <c r="J51" s="1" t="s">
        <v>209</v>
      </c>
      <c r="K51" s="1" t="s">
        <v>209</v>
      </c>
      <c r="L51" s="1" t="s">
        <v>192</v>
      </c>
    </row>
    <row r="52" spans="1:12" ht="12.75" customHeight="1">
      <c r="B52" s="6" t="s">
        <v>61</v>
      </c>
      <c r="D52" s="1" t="s">
        <v>212</v>
      </c>
      <c r="H52" s="1" t="s">
        <v>295</v>
      </c>
      <c r="J52" s="1" t="s">
        <v>307</v>
      </c>
      <c r="L52" s="5" t="s">
        <v>305</v>
      </c>
    </row>
    <row r="53" spans="1:12" ht="12.75" customHeight="1">
      <c r="B53" s="6"/>
    </row>
    <row r="54" spans="1:12" ht="12.75" customHeight="1">
      <c r="A54" s="3">
        <v>6</v>
      </c>
      <c r="B54" s="3" t="s">
        <v>228</v>
      </c>
      <c r="C54" s="3" t="s">
        <v>209</v>
      </c>
      <c r="D54" s="3" t="s">
        <v>209</v>
      </c>
      <c r="E54" s="1" t="s">
        <v>209</v>
      </c>
      <c r="F54" s="52" t="s">
        <v>209</v>
      </c>
      <c r="G54" s="1" t="s">
        <v>209</v>
      </c>
      <c r="H54" s="1" t="s">
        <v>225</v>
      </c>
      <c r="I54" s="1" t="s">
        <v>209</v>
      </c>
      <c r="J54" s="1" t="s">
        <v>209</v>
      </c>
      <c r="K54" s="1" t="s">
        <v>209</v>
      </c>
      <c r="L54" s="1" t="s">
        <v>209</v>
      </c>
    </row>
    <row r="55" spans="1:12" ht="12.75" customHeight="1">
      <c r="B55" s="5" t="s">
        <v>164</v>
      </c>
      <c r="C55" s="5" t="s">
        <v>209</v>
      </c>
      <c r="D55" s="5" t="s">
        <v>209</v>
      </c>
      <c r="E55" s="1" t="s">
        <v>192</v>
      </c>
      <c r="F55" s="51" t="s">
        <v>209</v>
      </c>
      <c r="G55" s="1" t="s">
        <v>192</v>
      </c>
      <c r="H55" s="1" t="s">
        <v>225</v>
      </c>
      <c r="I55" s="1" t="s">
        <v>209</v>
      </c>
      <c r="J55" s="1" t="s">
        <v>209</v>
      </c>
      <c r="K55" s="1" t="s">
        <v>192</v>
      </c>
      <c r="L55" s="1" t="s">
        <v>209</v>
      </c>
    </row>
    <row r="56" spans="1:12" ht="12.75" customHeight="1">
      <c r="B56" s="5" t="s">
        <v>165</v>
      </c>
      <c r="D56" s="5"/>
      <c r="F56" s="52" t="s">
        <v>192</v>
      </c>
    </row>
    <row r="57" spans="1:12" ht="12.75" customHeight="1">
      <c r="B57" s="6" t="s">
        <v>166</v>
      </c>
      <c r="D57" s="6"/>
      <c r="F57" s="54"/>
    </row>
    <row r="58" spans="1:12" ht="12.75" customHeight="1">
      <c r="B58" s="6" t="s">
        <v>61</v>
      </c>
      <c r="D58" s="6"/>
      <c r="E58" s="1" t="s">
        <v>275</v>
      </c>
      <c r="F58" s="51" t="s">
        <v>320</v>
      </c>
      <c r="K58" s="1" t="s">
        <v>299</v>
      </c>
    </row>
    <row r="59" spans="1:12" ht="12.75" customHeight="1">
      <c r="B59" s="6"/>
    </row>
    <row r="60" spans="1:12" ht="12.75" customHeight="1">
      <c r="A60" s="10">
        <v>7</v>
      </c>
      <c r="B60" s="1" t="s">
        <v>167</v>
      </c>
      <c r="C60" s="2"/>
    </row>
    <row r="61" spans="1:12" ht="12.75" customHeight="1">
      <c r="B61" s="14" t="s">
        <v>168</v>
      </c>
      <c r="C61" s="5" t="s">
        <v>192</v>
      </c>
      <c r="D61" s="1" t="s">
        <v>192</v>
      </c>
      <c r="E61" s="1" t="s">
        <v>192</v>
      </c>
      <c r="F61" s="1" t="s">
        <v>192</v>
      </c>
      <c r="G61" s="1" t="s">
        <v>192</v>
      </c>
      <c r="H61" s="52" t="s">
        <v>192</v>
      </c>
      <c r="I61" s="1" t="s">
        <v>192</v>
      </c>
      <c r="J61" s="1" t="s">
        <v>192</v>
      </c>
      <c r="K61" s="1" t="s">
        <v>192</v>
      </c>
      <c r="L61" s="1" t="s">
        <v>192</v>
      </c>
    </row>
    <row r="62" spans="1:12" ht="12.75" customHeight="1">
      <c r="B62" s="14" t="s">
        <v>169</v>
      </c>
      <c r="C62" s="5" t="s">
        <v>192</v>
      </c>
      <c r="D62" s="1" t="s">
        <v>192</v>
      </c>
      <c r="E62" s="1" t="s">
        <v>192</v>
      </c>
      <c r="F62" s="52" t="s">
        <v>192</v>
      </c>
      <c r="G62" s="1" t="s">
        <v>192</v>
      </c>
      <c r="I62" s="1" t="s">
        <v>192</v>
      </c>
      <c r="J62" s="1" t="s">
        <v>192</v>
      </c>
      <c r="K62" s="1" t="s">
        <v>192</v>
      </c>
      <c r="L62" s="1" t="s">
        <v>192</v>
      </c>
    </row>
    <row r="63" spans="1:12" ht="12.75" customHeight="1">
      <c r="B63" s="6" t="s">
        <v>61</v>
      </c>
      <c r="E63" s="1" t="s">
        <v>246</v>
      </c>
      <c r="H63" s="5" t="s">
        <v>296</v>
      </c>
    </row>
    <row r="64" spans="1:12" ht="12.75" customHeight="1">
      <c r="B64" s="6"/>
    </row>
    <row r="65" spans="1:12" ht="12.75" customHeight="1">
      <c r="A65" s="10">
        <v>8</v>
      </c>
      <c r="B65" s="1" t="s">
        <v>170</v>
      </c>
      <c r="C65" s="2"/>
    </row>
    <row r="66" spans="1:12" ht="12.75" customHeight="1">
      <c r="B66" s="14" t="s">
        <v>171</v>
      </c>
      <c r="H66" s="1" t="s">
        <v>192</v>
      </c>
    </row>
    <row r="67" spans="1:12" ht="12.75" customHeight="1">
      <c r="B67" s="14" t="s">
        <v>172</v>
      </c>
    </row>
    <row r="68" spans="1:12" ht="12.75" customHeight="1">
      <c r="B68" s="14" t="s">
        <v>173</v>
      </c>
      <c r="C68" s="5" t="s">
        <v>192</v>
      </c>
      <c r="D68" s="1" t="s">
        <v>192</v>
      </c>
      <c r="E68" s="1" t="s">
        <v>192</v>
      </c>
      <c r="F68" s="1" t="s">
        <v>192</v>
      </c>
      <c r="G68" s="1" t="s">
        <v>192</v>
      </c>
      <c r="I68" s="1" t="s">
        <v>192</v>
      </c>
      <c r="J68" s="1" t="s">
        <v>192</v>
      </c>
      <c r="K68" s="1" t="s">
        <v>192</v>
      </c>
      <c r="L68" s="1" t="s">
        <v>192</v>
      </c>
    </row>
    <row r="69" spans="1:12" ht="12.75" customHeight="1">
      <c r="B69" s="6" t="s">
        <v>61</v>
      </c>
      <c r="D69" s="1" t="s">
        <v>266</v>
      </c>
      <c r="E69" s="1" t="s">
        <v>276</v>
      </c>
      <c r="H69" s="5"/>
    </row>
    <row r="70" spans="1:12" ht="12.75" customHeight="1">
      <c r="B70" s="6"/>
    </row>
    <row r="71" spans="1:12" ht="12.75" customHeight="1">
      <c r="A71" s="10" t="s">
        <v>174</v>
      </c>
      <c r="B71" s="1" t="s">
        <v>175</v>
      </c>
      <c r="C71" s="2"/>
    </row>
    <row r="72" spans="1:12" ht="12.75" customHeight="1">
      <c r="B72" s="1" t="s">
        <v>186</v>
      </c>
      <c r="C72" s="2"/>
    </row>
    <row r="73" spans="1:12" ht="12.75" customHeight="1">
      <c r="B73" s="15" t="s">
        <v>176</v>
      </c>
      <c r="C73" s="2"/>
    </row>
    <row r="74" spans="1:12" ht="12.75" customHeight="1">
      <c r="B74" s="15" t="s">
        <v>177</v>
      </c>
      <c r="C74" s="2"/>
      <c r="H74" s="1" t="s">
        <v>192</v>
      </c>
    </row>
    <row r="75" spans="1:12" ht="12.75" customHeight="1">
      <c r="B75" s="14" t="s">
        <v>178</v>
      </c>
    </row>
    <row r="76" spans="1:12" ht="12.75" customHeight="1">
      <c r="B76" s="15" t="s">
        <v>179</v>
      </c>
      <c r="C76" s="2"/>
    </row>
    <row r="77" spans="1:12" ht="12.75" customHeight="1">
      <c r="B77" s="15" t="s">
        <v>66</v>
      </c>
      <c r="C77" s="2" t="s">
        <v>192</v>
      </c>
      <c r="D77" s="1" t="s">
        <v>192</v>
      </c>
      <c r="E77" s="1" t="s">
        <v>192</v>
      </c>
      <c r="F77" s="1" t="s">
        <v>192</v>
      </c>
      <c r="J77" s="1" t="s">
        <v>192</v>
      </c>
      <c r="K77" s="1" t="s">
        <v>192</v>
      </c>
      <c r="L77" s="1" t="s">
        <v>192</v>
      </c>
    </row>
    <row r="78" spans="1:12" ht="12.75" customHeight="1">
      <c r="B78" s="16" t="s">
        <v>213</v>
      </c>
      <c r="C78" s="2"/>
      <c r="H78" s="1" t="s">
        <v>225</v>
      </c>
    </row>
    <row r="79" spans="1:12" ht="12.75" customHeight="1">
      <c r="B79" s="15" t="s">
        <v>176</v>
      </c>
      <c r="C79" s="2"/>
    </row>
    <row r="80" spans="1:12" ht="12.75" customHeight="1">
      <c r="B80" s="15" t="s">
        <v>177</v>
      </c>
      <c r="C80" s="2"/>
    </row>
    <row r="81" spans="1:12" ht="12.75" customHeight="1">
      <c r="B81" s="14" t="s">
        <v>178</v>
      </c>
      <c r="I81" s="7" t="s">
        <v>30</v>
      </c>
    </row>
    <row r="82" spans="1:12" ht="12.75" customHeight="1">
      <c r="B82" s="15" t="s">
        <v>179</v>
      </c>
      <c r="C82" s="2"/>
      <c r="I82" s="7" t="s">
        <v>29</v>
      </c>
    </row>
    <row r="83" spans="1:12" ht="12.75" customHeight="1">
      <c r="B83" s="15" t="s">
        <v>66</v>
      </c>
      <c r="C83" s="2" t="s">
        <v>192</v>
      </c>
      <c r="D83" s="1" t="s">
        <v>192</v>
      </c>
      <c r="E83" s="1" t="s">
        <v>192</v>
      </c>
      <c r="F83" s="52" t="s">
        <v>192</v>
      </c>
      <c r="J83" s="1" t="s">
        <v>192</v>
      </c>
      <c r="K83" s="1" t="s">
        <v>192</v>
      </c>
      <c r="L83" s="1" t="s">
        <v>192</v>
      </c>
    </row>
    <row r="84" spans="1:12" ht="12.75" customHeight="1">
      <c r="B84" s="6" t="s">
        <v>61</v>
      </c>
      <c r="H84" s="1" t="s">
        <v>254</v>
      </c>
      <c r="K84" s="1" t="s">
        <v>261</v>
      </c>
    </row>
    <row r="85" spans="1:12" ht="12.75" customHeight="1">
      <c r="B85" s="15"/>
      <c r="C85" s="2"/>
    </row>
    <row r="86" spans="1:12" ht="12.75" customHeight="1">
      <c r="A86" s="10" t="s">
        <v>180</v>
      </c>
      <c r="B86" s="1" t="s">
        <v>181</v>
      </c>
      <c r="C86" s="2"/>
    </row>
    <row r="87" spans="1:12" ht="12.75" customHeight="1">
      <c r="B87" s="1" t="s">
        <v>186</v>
      </c>
      <c r="C87" s="2"/>
    </row>
    <row r="88" spans="1:12" ht="12.75" customHeight="1">
      <c r="B88" s="15" t="s">
        <v>182</v>
      </c>
      <c r="C88" s="2"/>
      <c r="H88" s="1" t="s">
        <v>192</v>
      </c>
      <c r="L88" s="1" t="s">
        <v>192</v>
      </c>
    </row>
    <row r="89" spans="1:12" ht="12.75" customHeight="1">
      <c r="B89" s="15" t="s">
        <v>183</v>
      </c>
      <c r="C89" s="2"/>
      <c r="E89" s="1" t="s">
        <v>192</v>
      </c>
      <c r="I89" s="1" t="s">
        <v>192</v>
      </c>
      <c r="K89" s="1" t="s">
        <v>192</v>
      </c>
    </row>
    <row r="90" spans="1:12" ht="12.75" customHeight="1">
      <c r="B90" s="15" t="s">
        <v>184</v>
      </c>
      <c r="C90" s="2"/>
      <c r="I90" s="1" t="s">
        <v>192</v>
      </c>
      <c r="K90" s="1" t="s">
        <v>192</v>
      </c>
    </row>
    <row r="91" spans="1:12" ht="12.75" customHeight="1">
      <c r="B91" s="15" t="s">
        <v>96</v>
      </c>
      <c r="C91" s="2" t="s">
        <v>192</v>
      </c>
      <c r="D91" s="1" t="s">
        <v>192</v>
      </c>
      <c r="F91" s="1" t="s">
        <v>192</v>
      </c>
      <c r="G91" s="1" t="s">
        <v>192</v>
      </c>
      <c r="J91" s="1" t="s">
        <v>192</v>
      </c>
    </row>
    <row r="92" spans="1:12" ht="12.75" customHeight="1">
      <c r="B92" s="16" t="s">
        <v>213</v>
      </c>
      <c r="C92" s="2"/>
      <c r="H92" s="1" t="s">
        <v>225</v>
      </c>
    </row>
    <row r="93" spans="1:12" ht="12.75" customHeight="1">
      <c r="B93" s="15" t="s">
        <v>182</v>
      </c>
      <c r="C93" s="2"/>
      <c r="L93" s="1" t="s">
        <v>192</v>
      </c>
    </row>
    <row r="94" spans="1:12" ht="12.75" customHeight="1">
      <c r="B94" s="15" t="s">
        <v>183</v>
      </c>
      <c r="C94" s="2"/>
      <c r="E94" s="1" t="s">
        <v>192</v>
      </c>
      <c r="I94" s="1" t="s">
        <v>192</v>
      </c>
      <c r="K94" s="1" t="s">
        <v>192</v>
      </c>
    </row>
    <row r="95" spans="1:12" ht="12.75" customHeight="1">
      <c r="B95" s="15" t="s">
        <v>184</v>
      </c>
      <c r="C95" s="2"/>
      <c r="I95" s="1" t="s">
        <v>192</v>
      </c>
      <c r="K95" s="1" t="s">
        <v>192</v>
      </c>
    </row>
    <row r="96" spans="1:12" ht="12.75" customHeight="1">
      <c r="B96" s="15" t="s">
        <v>96</v>
      </c>
      <c r="C96" s="2" t="s">
        <v>192</v>
      </c>
      <c r="D96" s="1" t="s">
        <v>192</v>
      </c>
      <c r="F96" s="52" t="s">
        <v>192</v>
      </c>
      <c r="G96" s="1" t="s">
        <v>192</v>
      </c>
      <c r="J96" s="1" t="s">
        <v>192</v>
      </c>
    </row>
    <row r="97" spans="1:12" ht="12.75" customHeight="1">
      <c r="B97" s="6" t="s">
        <v>61</v>
      </c>
      <c r="E97" s="1" t="s">
        <v>277</v>
      </c>
      <c r="H97" s="1" t="s">
        <v>24</v>
      </c>
      <c r="I97" s="5" t="s">
        <v>20</v>
      </c>
      <c r="J97" s="4" t="s">
        <v>38</v>
      </c>
      <c r="K97" s="5" t="s">
        <v>300</v>
      </c>
      <c r="L97" s="5" t="s">
        <v>112</v>
      </c>
    </row>
    <row r="98" spans="1:12" ht="12.75" customHeight="1">
      <c r="B98" s="1"/>
      <c r="C98" s="2"/>
    </row>
    <row r="99" spans="1:12" ht="12.75" customHeight="1">
      <c r="A99" s="10" t="s">
        <v>98</v>
      </c>
      <c r="B99" s="1" t="s">
        <v>185</v>
      </c>
      <c r="C99" s="2"/>
    </row>
    <row r="100" spans="1:12" ht="12.75" customHeight="1">
      <c r="B100" s="1" t="s">
        <v>186</v>
      </c>
      <c r="C100" s="2"/>
      <c r="K100" s="17"/>
      <c r="L100" s="18"/>
    </row>
    <row r="101" spans="1:12" ht="12.75" customHeight="1">
      <c r="B101" s="15" t="s">
        <v>187</v>
      </c>
      <c r="C101" s="2"/>
      <c r="K101" s="17"/>
    </row>
    <row r="102" spans="1:12" ht="12.75" customHeight="1">
      <c r="B102" s="15" t="s">
        <v>94</v>
      </c>
      <c r="C102" s="2" t="s">
        <v>192</v>
      </c>
      <c r="E102" s="1" t="s">
        <v>192</v>
      </c>
      <c r="K102" s="17"/>
    </row>
    <row r="103" spans="1:12" ht="12.75" customHeight="1">
      <c r="B103" s="15" t="s">
        <v>95</v>
      </c>
      <c r="C103" s="2" t="s">
        <v>192</v>
      </c>
      <c r="K103" s="53" t="s">
        <v>192</v>
      </c>
      <c r="L103" s="1" t="s">
        <v>192</v>
      </c>
    </row>
    <row r="104" spans="1:12" ht="12.75" customHeight="1">
      <c r="B104" s="15" t="s">
        <v>96</v>
      </c>
      <c r="C104" s="2"/>
      <c r="D104" s="1" t="s">
        <v>192</v>
      </c>
      <c r="F104" s="1" t="s">
        <v>192</v>
      </c>
      <c r="H104" s="1" t="s">
        <v>192</v>
      </c>
      <c r="J104" s="1" t="s">
        <v>192</v>
      </c>
      <c r="K104" s="17"/>
    </row>
    <row r="105" spans="1:12" ht="12.75" customHeight="1">
      <c r="B105" s="1" t="s">
        <v>188</v>
      </c>
      <c r="C105" s="2"/>
      <c r="H105" s="1" t="s">
        <v>225</v>
      </c>
      <c r="K105" s="17"/>
    </row>
    <row r="106" spans="1:12" ht="12.75" customHeight="1">
      <c r="B106" s="15" t="s">
        <v>187</v>
      </c>
      <c r="C106" s="2"/>
      <c r="K106" s="1" t="s">
        <v>192</v>
      </c>
    </row>
    <row r="107" spans="1:12" ht="12.75" customHeight="1">
      <c r="B107" s="15" t="s">
        <v>94</v>
      </c>
      <c r="C107" s="2" t="s">
        <v>192</v>
      </c>
      <c r="E107" s="1" t="s">
        <v>192</v>
      </c>
      <c r="G107" s="1" t="s">
        <v>192</v>
      </c>
    </row>
    <row r="108" spans="1:12" ht="12.75" customHeight="1">
      <c r="B108" s="15" t="s">
        <v>95</v>
      </c>
      <c r="C108" s="2" t="s">
        <v>192</v>
      </c>
      <c r="L108" s="1" t="s">
        <v>192</v>
      </c>
    </row>
    <row r="109" spans="1:12" ht="12.75" customHeight="1">
      <c r="B109" s="15" t="s">
        <v>96</v>
      </c>
      <c r="C109" s="2"/>
      <c r="D109" s="1" t="s">
        <v>192</v>
      </c>
      <c r="F109" s="52" t="s">
        <v>192</v>
      </c>
      <c r="J109" s="1" t="s">
        <v>192</v>
      </c>
    </row>
    <row r="110" spans="1:12" ht="12.75" customHeight="1">
      <c r="B110" s="6" t="s">
        <v>61</v>
      </c>
      <c r="D110" s="1" t="s">
        <v>267</v>
      </c>
      <c r="E110" s="1" t="s">
        <v>280</v>
      </c>
      <c r="K110" s="1" t="s">
        <v>317</v>
      </c>
      <c r="L110" s="1" t="s">
        <v>285</v>
      </c>
    </row>
    <row r="111" spans="1:12" ht="12.75" customHeight="1">
      <c r="B111" s="15"/>
      <c r="C111" s="2"/>
    </row>
    <row r="112" spans="1:12" ht="12.75" customHeight="1">
      <c r="B112" s="13" t="s">
        <v>189</v>
      </c>
      <c r="C112" s="23"/>
    </row>
    <row r="113" spans="1:12" ht="12.75" customHeight="1">
      <c r="B113" s="13"/>
      <c r="C113" s="23"/>
    </row>
    <row r="114" spans="1:12" ht="12.75" customHeight="1">
      <c r="A114" s="10">
        <v>12</v>
      </c>
      <c r="B114" s="5" t="s">
        <v>190</v>
      </c>
    </row>
    <row r="115" spans="1:12" ht="12.75" customHeight="1">
      <c r="B115" s="15" t="s">
        <v>73</v>
      </c>
      <c r="C115" s="2"/>
      <c r="D115" s="1" t="s">
        <v>192</v>
      </c>
      <c r="G115" s="1" t="s">
        <v>192</v>
      </c>
      <c r="H115" s="1" t="s">
        <v>192</v>
      </c>
      <c r="I115" s="1" t="s">
        <v>192</v>
      </c>
      <c r="L115" s="1" t="s">
        <v>192</v>
      </c>
    </row>
    <row r="116" spans="1:12" ht="12.75" customHeight="1">
      <c r="B116" s="15" t="s">
        <v>191</v>
      </c>
      <c r="C116" s="2"/>
    </row>
    <row r="117" spans="1:12" ht="12.75" customHeight="1">
      <c r="B117" s="15" t="s">
        <v>192</v>
      </c>
      <c r="C117" s="2" t="s">
        <v>192</v>
      </c>
      <c r="E117" s="1" t="s">
        <v>192</v>
      </c>
      <c r="F117" s="52" t="s">
        <v>192</v>
      </c>
      <c r="J117" s="1" t="s">
        <v>192</v>
      </c>
      <c r="K117" s="1" t="s">
        <v>192</v>
      </c>
    </row>
    <row r="118" spans="1:12" ht="12.75" customHeight="1">
      <c r="B118" s="15" t="s">
        <v>193</v>
      </c>
      <c r="C118" s="2"/>
      <c r="E118" s="1" t="s">
        <v>247</v>
      </c>
      <c r="F118" s="52"/>
    </row>
    <row r="119" spans="1:12" ht="12.75" customHeight="1">
      <c r="B119" s="6" t="s">
        <v>61</v>
      </c>
      <c r="D119" s="1" t="s">
        <v>214</v>
      </c>
      <c r="E119" s="1" t="s">
        <v>278</v>
      </c>
      <c r="F119" s="52" t="s">
        <v>331</v>
      </c>
      <c r="G119" s="1" t="s">
        <v>1</v>
      </c>
      <c r="I119" s="5" t="s">
        <v>17</v>
      </c>
      <c r="J119" s="1" t="s">
        <v>308</v>
      </c>
    </row>
    <row r="120" spans="1:12" ht="12.75" customHeight="1">
      <c r="B120" s="6"/>
    </row>
    <row r="121" spans="1:12" ht="12.75" customHeight="1">
      <c r="A121" s="10">
        <v>13</v>
      </c>
      <c r="B121" s="1" t="s">
        <v>194</v>
      </c>
      <c r="C121" s="2" t="s">
        <v>209</v>
      </c>
      <c r="D121" s="1" t="s">
        <v>209</v>
      </c>
      <c r="E121" s="1" t="s">
        <v>209</v>
      </c>
      <c r="F121" s="1" t="s">
        <v>209</v>
      </c>
      <c r="G121" s="1" t="s">
        <v>209</v>
      </c>
      <c r="H121" s="1" t="s">
        <v>209</v>
      </c>
      <c r="I121" s="1" t="s">
        <v>192</v>
      </c>
      <c r="J121" s="1" t="s">
        <v>209</v>
      </c>
      <c r="K121" s="1" t="s">
        <v>209</v>
      </c>
      <c r="L121" s="1" t="s">
        <v>209</v>
      </c>
    </row>
    <row r="122" spans="1:12" ht="12.75" customHeight="1">
      <c r="B122" s="6" t="s">
        <v>61</v>
      </c>
      <c r="D122" s="1" t="s">
        <v>268</v>
      </c>
      <c r="G122" s="1" t="s">
        <v>1</v>
      </c>
      <c r="J122" s="1" t="s">
        <v>309</v>
      </c>
      <c r="L122" s="1" t="s">
        <v>288</v>
      </c>
    </row>
    <row r="123" spans="1:12" ht="12.75" customHeight="1">
      <c r="B123" s="6"/>
    </row>
    <row r="124" spans="1:12" ht="12.75" customHeight="1">
      <c r="B124" s="13" t="s">
        <v>99</v>
      </c>
      <c r="C124" s="23"/>
    </row>
    <row r="125" spans="1:12" ht="12.75" customHeight="1">
      <c r="B125" s="6"/>
    </row>
    <row r="126" spans="1:12" ht="12.75" customHeight="1">
      <c r="A126" s="10">
        <v>14</v>
      </c>
      <c r="B126" s="5" t="s">
        <v>229</v>
      </c>
    </row>
    <row r="127" spans="1:12" ht="12.75" customHeight="1">
      <c r="B127" s="15" t="s">
        <v>73</v>
      </c>
      <c r="C127" s="2"/>
      <c r="H127" s="1" t="s">
        <v>192</v>
      </c>
    </row>
    <row r="128" spans="1:12" ht="12.75" customHeight="1">
      <c r="B128" s="15" t="s">
        <v>195</v>
      </c>
      <c r="C128" s="2"/>
      <c r="F128" s="1" t="s">
        <v>192</v>
      </c>
    </row>
    <row r="129" spans="1:12" ht="12.75" customHeight="1">
      <c r="B129" s="15" t="s">
        <v>66</v>
      </c>
      <c r="C129" s="2" t="s">
        <v>192</v>
      </c>
      <c r="D129" s="1" t="s">
        <v>192</v>
      </c>
      <c r="E129" s="1" t="s">
        <v>192</v>
      </c>
      <c r="G129" s="1" t="s">
        <v>192</v>
      </c>
      <c r="I129" s="1" t="s">
        <v>192</v>
      </c>
      <c r="J129" s="1" t="s">
        <v>192</v>
      </c>
      <c r="K129" s="1" t="s">
        <v>192</v>
      </c>
      <c r="L129" s="1" t="s">
        <v>192</v>
      </c>
    </row>
    <row r="130" spans="1:12" ht="12.75" customHeight="1">
      <c r="B130" s="6" t="s">
        <v>61</v>
      </c>
      <c r="F130" s="1" t="s">
        <v>14</v>
      </c>
      <c r="L130" s="1" t="s">
        <v>289</v>
      </c>
    </row>
    <row r="131" spans="1:12" ht="12.75" customHeight="1">
      <c r="B131" s="6"/>
    </row>
    <row r="132" spans="1:12" ht="12.75" customHeight="1">
      <c r="B132" s="13" t="s">
        <v>100</v>
      </c>
      <c r="C132" s="23"/>
    </row>
    <row r="133" spans="1:12" ht="12.75" customHeight="1">
      <c r="B133" s="6"/>
    </row>
    <row r="134" spans="1:12" ht="12.75" customHeight="1">
      <c r="A134" s="10" t="s">
        <v>197</v>
      </c>
      <c r="B134" s="5" t="s">
        <v>196</v>
      </c>
      <c r="C134" s="5" t="s">
        <v>192</v>
      </c>
      <c r="D134" s="28" t="s">
        <v>192</v>
      </c>
      <c r="E134" s="1" t="s">
        <v>192</v>
      </c>
      <c r="F134" s="52" t="s">
        <v>192</v>
      </c>
      <c r="H134" s="1" t="s">
        <v>225</v>
      </c>
      <c r="I134" s="1" t="s">
        <v>192</v>
      </c>
      <c r="K134" s="1" t="s">
        <v>192</v>
      </c>
      <c r="L134" s="1" t="s">
        <v>192</v>
      </c>
    </row>
    <row r="135" spans="1:12" ht="12.75" customHeight="1">
      <c r="B135" s="15" t="s">
        <v>68</v>
      </c>
      <c r="C135" s="2" t="s">
        <v>192</v>
      </c>
      <c r="D135" s="28"/>
      <c r="E135" s="1" t="s">
        <v>192</v>
      </c>
      <c r="F135" s="52"/>
      <c r="I135" s="1" t="s">
        <v>192</v>
      </c>
      <c r="K135" s="1" t="s">
        <v>192</v>
      </c>
      <c r="L135" s="1" t="s">
        <v>192</v>
      </c>
    </row>
    <row r="136" spans="1:12" ht="12.75" customHeight="1">
      <c r="B136" s="15" t="s">
        <v>69</v>
      </c>
      <c r="C136" s="2"/>
      <c r="D136" s="28" t="s">
        <v>192</v>
      </c>
      <c r="E136" s="1" t="s">
        <v>192</v>
      </c>
      <c r="F136" s="52" t="s">
        <v>192</v>
      </c>
      <c r="L136" s="1" t="s">
        <v>192</v>
      </c>
    </row>
    <row r="137" spans="1:12" ht="12.75" customHeight="1">
      <c r="B137" s="15" t="s">
        <v>70</v>
      </c>
      <c r="C137" s="2"/>
      <c r="D137" s="28" t="s">
        <v>192</v>
      </c>
      <c r="F137" s="52" t="s">
        <v>192</v>
      </c>
      <c r="L137" s="1" t="s">
        <v>192</v>
      </c>
    </row>
    <row r="138" spans="1:12" ht="12.75" customHeight="1">
      <c r="B138" s="15" t="s">
        <v>101</v>
      </c>
      <c r="C138" s="2"/>
      <c r="D138" s="28" t="s">
        <v>192</v>
      </c>
      <c r="F138" s="52" t="s">
        <v>192</v>
      </c>
    </row>
    <row r="139" spans="1:12" ht="12.75" customHeight="1">
      <c r="B139" s="15" t="s">
        <v>71</v>
      </c>
      <c r="C139" s="2" t="s">
        <v>192</v>
      </c>
      <c r="D139" s="28" t="s">
        <v>192</v>
      </c>
      <c r="F139" s="52" t="s">
        <v>192</v>
      </c>
    </row>
    <row r="140" spans="1:12" ht="12.75" customHeight="1">
      <c r="B140" s="15" t="s">
        <v>72</v>
      </c>
      <c r="C140" s="2" t="s">
        <v>192</v>
      </c>
      <c r="D140" s="28" t="s">
        <v>192</v>
      </c>
      <c r="F140" s="52" t="s">
        <v>192</v>
      </c>
    </row>
    <row r="141" spans="1:12" ht="12.75" customHeight="1">
      <c r="B141" s="6" t="s">
        <v>61</v>
      </c>
      <c r="C141" s="5" t="s">
        <v>233</v>
      </c>
      <c r="D141" s="48" t="s">
        <v>256</v>
      </c>
      <c r="E141" s="1" t="s">
        <v>281</v>
      </c>
      <c r="F141" s="55" t="s">
        <v>323</v>
      </c>
      <c r="I141" s="7" t="s">
        <v>33</v>
      </c>
      <c r="J141" s="1" t="s">
        <v>39</v>
      </c>
      <c r="K141" s="1" t="s">
        <v>262</v>
      </c>
      <c r="L141" s="1" t="s">
        <v>42</v>
      </c>
    </row>
    <row r="142" spans="1:12" ht="12.75" customHeight="1">
      <c r="B142" s="6"/>
      <c r="D142" s="28"/>
    </row>
    <row r="143" spans="1:12" ht="12.75" customHeight="1">
      <c r="A143" s="10" t="s">
        <v>198</v>
      </c>
      <c r="B143" s="1" t="s">
        <v>102</v>
      </c>
      <c r="C143" s="2"/>
      <c r="D143" s="28" t="s">
        <v>209</v>
      </c>
      <c r="F143" s="52"/>
      <c r="H143" s="1" t="s">
        <v>225</v>
      </c>
      <c r="I143" s="1" t="s">
        <v>192</v>
      </c>
    </row>
    <row r="144" spans="1:12" ht="12.75" customHeight="1">
      <c r="B144" s="15" t="s">
        <v>68</v>
      </c>
      <c r="C144" s="2"/>
    </row>
    <row r="145" spans="1:12" ht="12.75" customHeight="1">
      <c r="B145" s="15" t="s">
        <v>69</v>
      </c>
      <c r="C145" s="2"/>
    </row>
    <row r="146" spans="1:12" ht="12.75" customHeight="1">
      <c r="B146" s="15" t="s">
        <v>70</v>
      </c>
      <c r="C146" s="2"/>
    </row>
    <row r="147" spans="1:12" ht="12.75" customHeight="1">
      <c r="B147" s="15" t="s">
        <v>101</v>
      </c>
      <c r="C147" s="2"/>
      <c r="I147" s="1" t="s">
        <v>192</v>
      </c>
    </row>
    <row r="148" spans="1:12" ht="12.75" customHeight="1">
      <c r="B148" s="15" t="s">
        <v>71</v>
      </c>
      <c r="C148" s="2"/>
    </row>
    <row r="149" spans="1:12" ht="12.75" customHeight="1">
      <c r="B149" s="15" t="s">
        <v>72</v>
      </c>
      <c r="C149" s="2"/>
    </row>
    <row r="150" spans="1:12" ht="12.75" customHeight="1">
      <c r="B150" s="6" t="s">
        <v>61</v>
      </c>
      <c r="I150" s="7" t="s">
        <v>34</v>
      </c>
    </row>
    <row r="151" spans="1:12" ht="12.75" customHeight="1">
      <c r="B151" s="6"/>
    </row>
    <row r="152" spans="1:12" ht="12.75" customHeight="1">
      <c r="A152" s="10" t="s">
        <v>199</v>
      </c>
      <c r="B152" s="1" t="s">
        <v>200</v>
      </c>
      <c r="C152" s="2">
        <v>30</v>
      </c>
      <c r="D152" s="28">
        <v>30</v>
      </c>
      <c r="E152" s="1">
        <v>60</v>
      </c>
      <c r="F152" s="52">
        <v>30</v>
      </c>
      <c r="G152" s="1">
        <v>90</v>
      </c>
      <c r="H152" s="1" t="s">
        <v>225</v>
      </c>
      <c r="I152" s="1" t="s">
        <v>21</v>
      </c>
      <c r="J152" s="1">
        <v>60</v>
      </c>
      <c r="K152" s="1">
        <v>90</v>
      </c>
      <c r="L152" s="1">
        <v>90</v>
      </c>
    </row>
    <row r="153" spans="1:12" ht="12.75" customHeight="1">
      <c r="B153" s="5" t="s">
        <v>103</v>
      </c>
      <c r="C153" s="5">
        <v>2</v>
      </c>
      <c r="D153" s="28">
        <v>1</v>
      </c>
      <c r="E153" s="1" t="s">
        <v>225</v>
      </c>
      <c r="F153" s="52">
        <v>1</v>
      </c>
      <c r="G153" s="1">
        <v>5</v>
      </c>
      <c r="H153" s="1" t="s">
        <v>225</v>
      </c>
      <c r="I153" s="1">
        <v>5</v>
      </c>
      <c r="J153" s="1">
        <v>2</v>
      </c>
      <c r="K153" s="1">
        <v>1</v>
      </c>
      <c r="L153" s="1">
        <v>3</v>
      </c>
    </row>
    <row r="154" spans="1:12" ht="12.75" customHeight="1">
      <c r="B154" s="6" t="s">
        <v>61</v>
      </c>
      <c r="C154" s="5" t="s">
        <v>237</v>
      </c>
      <c r="D154" s="28" t="s">
        <v>255</v>
      </c>
      <c r="E154" s="1" t="s">
        <v>220</v>
      </c>
      <c r="J154" s="1" t="s">
        <v>40</v>
      </c>
      <c r="K154" s="5" t="s">
        <v>16</v>
      </c>
      <c r="L154" s="1" t="s">
        <v>43</v>
      </c>
    </row>
    <row r="155" spans="1:12" ht="12.75" customHeight="1">
      <c r="B155" s="6"/>
    </row>
    <row r="156" spans="1:12" ht="12.75" customHeight="1">
      <c r="B156" s="1" t="s">
        <v>104</v>
      </c>
      <c r="C156" s="2"/>
    </row>
    <row r="157" spans="1:12" ht="12.75" customHeight="1">
      <c r="B157" s="6"/>
    </row>
    <row r="158" spans="1:12" ht="12.75" customHeight="1">
      <c r="A158" s="10" t="s">
        <v>201</v>
      </c>
      <c r="B158" s="1" t="s">
        <v>202</v>
      </c>
      <c r="C158" s="2"/>
    </row>
    <row r="159" spans="1:12" ht="12.75" customHeight="1">
      <c r="B159" s="15" t="s">
        <v>203</v>
      </c>
      <c r="C159" s="2" t="s">
        <v>192</v>
      </c>
      <c r="D159" s="1" t="s">
        <v>192</v>
      </c>
      <c r="E159" s="1" t="s">
        <v>192</v>
      </c>
      <c r="F159" s="1" t="s">
        <v>192</v>
      </c>
      <c r="G159" s="1" t="s">
        <v>192</v>
      </c>
      <c r="H159" s="1" t="s">
        <v>209</v>
      </c>
      <c r="I159" s="1" t="s">
        <v>192</v>
      </c>
      <c r="J159" s="1" t="s">
        <v>192</v>
      </c>
      <c r="K159" s="1" t="s">
        <v>192</v>
      </c>
      <c r="L159" s="1" t="s">
        <v>192</v>
      </c>
    </row>
    <row r="160" spans="1:12" ht="12.75" customHeight="1">
      <c r="B160" s="15" t="s">
        <v>74</v>
      </c>
      <c r="C160" s="2">
        <v>100</v>
      </c>
      <c r="D160" s="1">
        <v>100</v>
      </c>
      <c r="E160" s="1">
        <v>100</v>
      </c>
      <c r="F160" s="1">
        <v>100</v>
      </c>
      <c r="G160" s="1">
        <v>100</v>
      </c>
      <c r="H160" s="1">
        <v>0</v>
      </c>
      <c r="I160" s="1">
        <v>100</v>
      </c>
      <c r="J160" s="1">
        <v>100</v>
      </c>
      <c r="K160" s="1">
        <v>100</v>
      </c>
      <c r="L160" s="1">
        <v>100</v>
      </c>
    </row>
    <row r="161" spans="1:12" ht="12.75" customHeight="1">
      <c r="B161" s="15" t="s">
        <v>75</v>
      </c>
      <c r="C161" s="2" t="s">
        <v>192</v>
      </c>
      <c r="D161" s="1" t="s">
        <v>192</v>
      </c>
      <c r="E161" s="1" t="s">
        <v>192</v>
      </c>
      <c r="F161" s="1" t="s">
        <v>192</v>
      </c>
      <c r="G161" s="1" t="s">
        <v>192</v>
      </c>
      <c r="H161" s="1" t="s">
        <v>209</v>
      </c>
      <c r="I161" s="1" t="s">
        <v>192</v>
      </c>
      <c r="J161" s="1" t="s">
        <v>192</v>
      </c>
      <c r="K161" s="1" t="s">
        <v>192</v>
      </c>
      <c r="L161" s="1" t="s">
        <v>192</v>
      </c>
    </row>
    <row r="162" spans="1:12" ht="12.75" customHeight="1">
      <c r="B162" s="15" t="s">
        <v>74</v>
      </c>
      <c r="C162" s="2">
        <v>100</v>
      </c>
      <c r="D162" s="1">
        <v>100</v>
      </c>
      <c r="E162" s="1">
        <v>100</v>
      </c>
      <c r="F162" s="1">
        <v>100</v>
      </c>
      <c r="G162" s="1">
        <v>100</v>
      </c>
      <c r="H162" s="1">
        <v>0</v>
      </c>
      <c r="I162" s="1">
        <v>100</v>
      </c>
      <c r="J162" s="1">
        <v>100</v>
      </c>
      <c r="K162" s="1">
        <v>100</v>
      </c>
      <c r="L162" s="1">
        <v>100</v>
      </c>
    </row>
    <row r="163" spans="1:12" ht="12.75" customHeight="1">
      <c r="B163" s="6" t="s">
        <v>61</v>
      </c>
      <c r="F163" s="1" t="s">
        <v>15</v>
      </c>
      <c r="I163" s="1" t="s">
        <v>35</v>
      </c>
    </row>
    <row r="164" spans="1:12" ht="12.75" customHeight="1">
      <c r="B164" s="6"/>
    </row>
    <row r="165" spans="1:12" ht="12.75" customHeight="1">
      <c r="A165" s="10" t="s">
        <v>204</v>
      </c>
      <c r="B165" s="1" t="s">
        <v>205</v>
      </c>
      <c r="C165" s="2"/>
    </row>
    <row r="166" spans="1:12" ht="12.75" customHeight="1">
      <c r="B166" s="15" t="s">
        <v>203</v>
      </c>
      <c r="C166" s="2" t="s">
        <v>192</v>
      </c>
      <c r="D166" s="1" t="s">
        <v>192</v>
      </c>
      <c r="E166" s="1" t="s">
        <v>192</v>
      </c>
      <c r="F166" s="1" t="s">
        <v>192</v>
      </c>
      <c r="G166" s="1" t="s">
        <v>192</v>
      </c>
      <c r="H166" s="1" t="s">
        <v>209</v>
      </c>
      <c r="I166" s="1" t="s">
        <v>192</v>
      </c>
      <c r="J166" s="1" t="s">
        <v>192</v>
      </c>
      <c r="K166" s="1" t="s">
        <v>192</v>
      </c>
      <c r="L166" s="1" t="s">
        <v>192</v>
      </c>
    </row>
    <row r="167" spans="1:12" ht="12.75" customHeight="1">
      <c r="B167" s="15" t="s">
        <v>74</v>
      </c>
      <c r="C167" s="2">
        <v>100</v>
      </c>
      <c r="D167" s="1">
        <v>100</v>
      </c>
      <c r="E167" s="1">
        <v>99</v>
      </c>
      <c r="F167" s="51">
        <v>100</v>
      </c>
      <c r="G167" s="1">
        <v>30</v>
      </c>
      <c r="H167" s="1">
        <v>0</v>
      </c>
      <c r="I167" s="1">
        <v>100</v>
      </c>
      <c r="J167" s="1">
        <v>100</v>
      </c>
      <c r="K167" s="1">
        <v>25</v>
      </c>
      <c r="L167" s="1">
        <v>100</v>
      </c>
    </row>
    <row r="168" spans="1:12" ht="12.75" customHeight="1">
      <c r="B168" s="15" t="s">
        <v>75</v>
      </c>
      <c r="C168" s="2" t="s">
        <v>192</v>
      </c>
      <c r="D168" s="1" t="s">
        <v>192</v>
      </c>
      <c r="E168" s="1" t="s">
        <v>192</v>
      </c>
      <c r="F168" s="1" t="s">
        <v>192</v>
      </c>
      <c r="G168" s="1" t="s">
        <v>192</v>
      </c>
      <c r="H168" s="1" t="s">
        <v>209</v>
      </c>
      <c r="I168" s="1" t="s">
        <v>192</v>
      </c>
      <c r="J168" s="1" t="s">
        <v>192</v>
      </c>
      <c r="K168" s="1" t="s">
        <v>192</v>
      </c>
      <c r="L168" s="1" t="s">
        <v>192</v>
      </c>
    </row>
    <row r="169" spans="1:12" ht="12.75" customHeight="1">
      <c r="B169" s="15" t="s">
        <v>74</v>
      </c>
      <c r="C169" s="2">
        <v>100</v>
      </c>
      <c r="D169" s="1">
        <v>100</v>
      </c>
      <c r="E169" s="1">
        <v>80</v>
      </c>
      <c r="F169" s="51">
        <v>100</v>
      </c>
      <c r="G169" s="1">
        <v>30</v>
      </c>
      <c r="H169" s="1">
        <v>0</v>
      </c>
      <c r="I169" s="1">
        <v>100</v>
      </c>
      <c r="J169" s="1">
        <v>100</v>
      </c>
      <c r="K169" s="1">
        <v>25</v>
      </c>
      <c r="L169" s="1">
        <v>100</v>
      </c>
    </row>
    <row r="170" spans="1:12" ht="12.75" customHeight="1">
      <c r="B170" s="6" t="s">
        <v>61</v>
      </c>
    </row>
    <row r="171" spans="1:12" ht="12.75" customHeight="1">
      <c r="B171" s="6"/>
      <c r="E171" s="5" t="s">
        <v>282</v>
      </c>
      <c r="F171" s="5" t="s">
        <v>322</v>
      </c>
      <c r="I171" s="1" t="s">
        <v>22</v>
      </c>
      <c r="K171" s="5" t="s">
        <v>0</v>
      </c>
      <c r="L171" s="1" t="s">
        <v>11</v>
      </c>
    </row>
    <row r="172" spans="1:12" ht="12.75" customHeight="1">
      <c r="B172" s="1" t="s">
        <v>105</v>
      </c>
      <c r="C172" s="2"/>
    </row>
    <row r="173" spans="1:12" ht="12.75" customHeight="1">
      <c r="B173" s="6"/>
    </row>
    <row r="174" spans="1:12" ht="12.75" customHeight="1">
      <c r="B174" s="19" t="s">
        <v>106</v>
      </c>
      <c r="C174" s="23"/>
    </row>
    <row r="175" spans="1:12" ht="12.75" customHeight="1">
      <c r="B175" s="6"/>
    </row>
    <row r="176" spans="1:12" ht="12.75" customHeight="1">
      <c r="A176" s="10" t="s">
        <v>111</v>
      </c>
      <c r="B176" s="1" t="s">
        <v>107</v>
      </c>
      <c r="C176" s="2"/>
    </row>
    <row r="177" spans="1:12" ht="12.75" customHeight="1">
      <c r="B177" s="15" t="s">
        <v>108</v>
      </c>
      <c r="C177" s="2" t="s">
        <v>234</v>
      </c>
      <c r="D177" s="1" t="s">
        <v>215</v>
      </c>
      <c r="E177" s="1" t="s">
        <v>248</v>
      </c>
      <c r="F177" s="1" t="s">
        <v>226</v>
      </c>
      <c r="G177" s="1" t="s">
        <v>230</v>
      </c>
      <c r="H177" s="1" t="s">
        <v>25</v>
      </c>
      <c r="I177" s="1" t="s">
        <v>36</v>
      </c>
      <c r="J177" s="1" t="s">
        <v>41</v>
      </c>
      <c r="K177" s="1" t="s">
        <v>36</v>
      </c>
      <c r="L177" s="1" t="s">
        <v>44</v>
      </c>
    </row>
    <row r="178" spans="1:12" ht="12.75" customHeight="1">
      <c r="B178" s="15" t="s">
        <v>109</v>
      </c>
      <c r="C178" s="2">
        <v>1984</v>
      </c>
      <c r="D178" s="1">
        <v>1979</v>
      </c>
      <c r="F178" s="1">
        <v>1990</v>
      </c>
      <c r="G178" s="1">
        <v>1959</v>
      </c>
      <c r="H178" s="1">
        <v>1997</v>
      </c>
      <c r="I178" s="1">
        <v>1974</v>
      </c>
      <c r="J178" s="1">
        <v>1971</v>
      </c>
      <c r="K178" s="1">
        <v>2007</v>
      </c>
      <c r="L178" s="1">
        <v>2003</v>
      </c>
    </row>
    <row r="179" spans="1:12" ht="12.75" customHeight="1">
      <c r="B179" s="15" t="s">
        <v>110</v>
      </c>
      <c r="C179" s="2" t="s">
        <v>209</v>
      </c>
      <c r="E179" s="1" t="s">
        <v>209</v>
      </c>
      <c r="F179" s="1" t="s">
        <v>209</v>
      </c>
      <c r="G179" s="1" t="s">
        <v>209</v>
      </c>
      <c r="H179" s="1" t="s">
        <v>209</v>
      </c>
      <c r="I179" s="1" t="s">
        <v>209</v>
      </c>
      <c r="J179" s="1" t="s">
        <v>192</v>
      </c>
      <c r="K179" s="1" t="s">
        <v>211</v>
      </c>
      <c r="L179" s="1" t="s">
        <v>209</v>
      </c>
    </row>
    <row r="180" spans="1:12" ht="12.75" customHeight="1">
      <c r="B180" s="15" t="s">
        <v>135</v>
      </c>
      <c r="C180" s="2"/>
    </row>
    <row r="181" spans="1:12" ht="12.75" customHeight="1">
      <c r="B181" s="6" t="s">
        <v>61</v>
      </c>
      <c r="D181" s="1" t="s">
        <v>219</v>
      </c>
    </row>
    <row r="182" spans="1:12" ht="12.75" customHeight="1">
      <c r="B182" s="6"/>
    </row>
    <row r="183" spans="1:12" ht="12.75" customHeight="1">
      <c r="A183" s="10" t="s">
        <v>140</v>
      </c>
      <c r="B183" s="1" t="s">
        <v>136</v>
      </c>
      <c r="C183" s="2" t="s">
        <v>263</v>
      </c>
    </row>
    <row r="184" spans="1:12" ht="12.75" customHeight="1">
      <c r="B184" s="15" t="s">
        <v>137</v>
      </c>
      <c r="C184" s="2"/>
    </row>
    <row r="185" spans="1:12" ht="12.75" customHeight="1">
      <c r="B185" s="15" t="s">
        <v>138</v>
      </c>
      <c r="C185" s="24"/>
    </row>
    <row r="186" spans="1:12" ht="12.75" customHeight="1">
      <c r="B186" s="15" t="s">
        <v>139</v>
      </c>
      <c r="C186" s="2"/>
    </row>
    <row r="187" spans="1:12" ht="12.75" customHeight="1">
      <c r="B187" s="6" t="s">
        <v>61</v>
      </c>
    </row>
    <row r="188" spans="1:12" ht="12.75" customHeight="1">
      <c r="B188" s="6"/>
    </row>
    <row r="189" spans="1:12" ht="12.75" customHeight="1">
      <c r="B189" s="13" t="s">
        <v>141</v>
      </c>
      <c r="C189" s="23"/>
    </row>
    <row r="190" spans="1:12" ht="12.75" customHeight="1">
      <c r="B190" s="6"/>
    </row>
    <row r="191" spans="1:12" ht="12.75" customHeight="1">
      <c r="A191" s="10" t="s">
        <v>143</v>
      </c>
      <c r="B191" s="1" t="s">
        <v>142</v>
      </c>
      <c r="C191" s="2" t="s">
        <v>192</v>
      </c>
      <c r="D191" s="1" t="s">
        <v>192</v>
      </c>
      <c r="E191" s="1" t="s">
        <v>192</v>
      </c>
      <c r="F191" s="52" t="s">
        <v>192</v>
      </c>
      <c r="G191" s="1" t="s">
        <v>192</v>
      </c>
      <c r="H191" s="1" t="s">
        <v>225</v>
      </c>
      <c r="I191" s="1" t="s">
        <v>192</v>
      </c>
      <c r="J191" s="1" t="s">
        <v>192</v>
      </c>
      <c r="K191" s="1" t="s">
        <v>192</v>
      </c>
      <c r="L191" s="1" t="s">
        <v>192</v>
      </c>
    </row>
    <row r="192" spans="1:12" ht="12.75" customHeight="1">
      <c r="B192" s="1" t="s">
        <v>144</v>
      </c>
      <c r="C192" s="2" t="s">
        <v>209</v>
      </c>
      <c r="E192" s="1" t="s">
        <v>192</v>
      </c>
      <c r="F192" s="52"/>
      <c r="G192" s="1" t="s">
        <v>192</v>
      </c>
      <c r="I192" s="1" t="s">
        <v>209</v>
      </c>
      <c r="J192" s="1" t="s">
        <v>192</v>
      </c>
      <c r="L192" s="1" t="s">
        <v>192</v>
      </c>
    </row>
    <row r="193" spans="1:12" ht="12.75" customHeight="1">
      <c r="B193" s="1" t="s">
        <v>145</v>
      </c>
      <c r="C193" s="2">
        <v>1</v>
      </c>
      <c r="D193" s="1">
        <v>1</v>
      </c>
      <c r="F193" s="52"/>
    </row>
    <row r="194" spans="1:12" ht="12.75" customHeight="1">
      <c r="B194" s="1" t="s">
        <v>146</v>
      </c>
      <c r="C194" s="2"/>
      <c r="F194" s="52"/>
      <c r="L194" s="1" t="s">
        <v>192</v>
      </c>
    </row>
    <row r="195" spans="1:12" ht="12.75" customHeight="1">
      <c r="B195" s="1" t="s">
        <v>147</v>
      </c>
      <c r="C195" s="2"/>
      <c r="F195" s="52"/>
    </row>
    <row r="196" spans="1:12" ht="12.75" customHeight="1">
      <c r="B196" s="6" t="s">
        <v>61</v>
      </c>
      <c r="D196" s="7" t="s">
        <v>216</v>
      </c>
      <c r="F196" s="52" t="s">
        <v>325</v>
      </c>
      <c r="I196" s="7" t="s">
        <v>37</v>
      </c>
    </row>
    <row r="197" spans="1:12" ht="12.75" customHeight="1">
      <c r="B197" s="6"/>
    </row>
    <row r="198" spans="1:12" ht="12.75" customHeight="1">
      <c r="A198" s="10">
        <v>23</v>
      </c>
      <c r="B198" s="5" t="s">
        <v>221</v>
      </c>
      <c r="H198" s="1" t="s">
        <v>225</v>
      </c>
    </row>
    <row r="199" spans="1:12" ht="12.75" customHeight="1">
      <c r="B199" s="15" t="s">
        <v>148</v>
      </c>
      <c r="C199" s="2" t="s">
        <v>264</v>
      </c>
      <c r="J199" s="1" t="s">
        <v>192</v>
      </c>
      <c r="L199" s="1" t="s">
        <v>292</v>
      </c>
    </row>
    <row r="200" spans="1:12" ht="12.75" customHeight="1">
      <c r="B200" s="15" t="s">
        <v>149</v>
      </c>
      <c r="C200" s="2" t="s">
        <v>192</v>
      </c>
      <c r="D200" s="1" t="s">
        <v>192</v>
      </c>
      <c r="E200" s="1" t="s">
        <v>192</v>
      </c>
      <c r="F200" s="1" t="s">
        <v>192</v>
      </c>
      <c r="G200" s="1" t="s">
        <v>192</v>
      </c>
      <c r="J200" s="1" t="s">
        <v>192</v>
      </c>
      <c r="K200" s="1" t="s">
        <v>192</v>
      </c>
      <c r="L200" s="1" t="s">
        <v>192</v>
      </c>
    </row>
    <row r="201" spans="1:12" ht="12.75" customHeight="1">
      <c r="B201" s="15" t="s">
        <v>150</v>
      </c>
      <c r="C201" s="2" t="s">
        <v>265</v>
      </c>
      <c r="E201" s="1" t="s">
        <v>251</v>
      </c>
      <c r="I201" s="1" t="s">
        <v>192</v>
      </c>
      <c r="J201" s="1" t="s">
        <v>316</v>
      </c>
      <c r="K201" s="1" t="s">
        <v>304</v>
      </c>
      <c r="L201" s="1" t="s">
        <v>47</v>
      </c>
    </row>
    <row r="202" spans="1:12" ht="12.75" customHeight="1">
      <c r="B202" s="15" t="s">
        <v>151</v>
      </c>
      <c r="C202" s="2" t="s">
        <v>192</v>
      </c>
      <c r="D202" s="1" t="s">
        <v>192</v>
      </c>
      <c r="F202" s="1" t="s">
        <v>192</v>
      </c>
      <c r="J202" s="1" t="s">
        <v>192</v>
      </c>
      <c r="K202" s="1" t="s">
        <v>192</v>
      </c>
      <c r="L202" s="1" t="s">
        <v>192</v>
      </c>
    </row>
    <row r="203" spans="1:12" ht="12.75" customHeight="1">
      <c r="B203" s="15" t="s">
        <v>67</v>
      </c>
      <c r="C203" s="2"/>
      <c r="D203" s="1" t="s">
        <v>192</v>
      </c>
    </row>
    <row r="204" spans="1:12" ht="12.75" customHeight="1">
      <c r="B204" s="6" t="s">
        <v>61</v>
      </c>
      <c r="D204" s="5" t="s">
        <v>272</v>
      </c>
      <c r="I204" s="5" t="s">
        <v>23</v>
      </c>
      <c r="J204" s="5" t="s">
        <v>312</v>
      </c>
    </row>
    <row r="205" spans="1:12" ht="12.75" customHeight="1">
      <c r="D205" s="9"/>
    </row>
    <row r="206" spans="1:12" ht="12.75" customHeight="1">
      <c r="A206" s="10">
        <v>24</v>
      </c>
      <c r="B206" s="1" t="s">
        <v>222</v>
      </c>
      <c r="C206" s="2"/>
      <c r="D206" s="9"/>
      <c r="H206" s="1" t="s">
        <v>225</v>
      </c>
    </row>
    <row r="207" spans="1:12" ht="12.75" customHeight="1">
      <c r="B207" s="15" t="s">
        <v>76</v>
      </c>
      <c r="C207" s="2"/>
      <c r="D207" s="9"/>
    </row>
    <row r="208" spans="1:12" ht="12.75" customHeight="1">
      <c r="B208" s="15" t="s">
        <v>77</v>
      </c>
      <c r="C208" s="2" t="s">
        <v>192</v>
      </c>
      <c r="D208" s="9"/>
      <c r="G208" s="1" t="s">
        <v>192</v>
      </c>
      <c r="K208" s="1" t="s">
        <v>192</v>
      </c>
    </row>
    <row r="209" spans="1:12" ht="12.75" customHeight="1">
      <c r="B209" s="15" t="s">
        <v>78</v>
      </c>
      <c r="C209" s="2"/>
      <c r="D209" s="9"/>
      <c r="F209" s="1" t="s">
        <v>192</v>
      </c>
    </row>
    <row r="210" spans="1:12" ht="12.75" customHeight="1">
      <c r="B210" s="15" t="s">
        <v>67</v>
      </c>
      <c r="C210" s="2"/>
      <c r="D210" s="9"/>
    </row>
    <row r="211" spans="1:12" ht="12.75" customHeight="1">
      <c r="B211" s="6" t="s">
        <v>61</v>
      </c>
      <c r="D211" s="9"/>
      <c r="F211" s="1" t="s">
        <v>326</v>
      </c>
    </row>
    <row r="212" spans="1:12" ht="12.75" customHeight="1">
      <c r="B212" s="6"/>
      <c r="D212" s="7"/>
    </row>
    <row r="213" spans="1:12" ht="12.75" customHeight="1">
      <c r="A213" s="10">
        <v>25</v>
      </c>
      <c r="B213" s="1" t="s">
        <v>51</v>
      </c>
      <c r="C213" s="2" t="s">
        <v>209</v>
      </c>
      <c r="D213" s="9" t="s">
        <v>192</v>
      </c>
      <c r="E213" s="1" t="s">
        <v>192</v>
      </c>
      <c r="F213" s="52" t="s">
        <v>209</v>
      </c>
      <c r="G213" s="1" t="s">
        <v>209</v>
      </c>
      <c r="H213" s="1" t="s">
        <v>225</v>
      </c>
      <c r="I213" s="1" t="s">
        <v>209</v>
      </c>
      <c r="J213" s="1" t="s">
        <v>209</v>
      </c>
      <c r="K213" s="1" t="s">
        <v>209</v>
      </c>
      <c r="L213" s="1" t="s">
        <v>192</v>
      </c>
    </row>
    <row r="214" spans="1:12" ht="12.75" customHeight="1">
      <c r="B214" s="1" t="s">
        <v>52</v>
      </c>
      <c r="C214" s="2"/>
      <c r="E214" s="1" t="s">
        <v>283</v>
      </c>
    </row>
    <row r="215" spans="1:12" ht="12.75" customHeight="1">
      <c r="B215" s="6" t="s">
        <v>61</v>
      </c>
      <c r="D215" s="5" t="s">
        <v>274</v>
      </c>
      <c r="L215" s="5" t="s">
        <v>48</v>
      </c>
    </row>
    <row r="216" spans="1:12" ht="12.75" customHeight="1">
      <c r="B216" s="12"/>
      <c r="C216" s="12"/>
    </row>
    <row r="217" spans="1:12" ht="12.75" customHeight="1">
      <c r="A217" s="10">
        <v>26</v>
      </c>
      <c r="B217" s="1" t="s">
        <v>206</v>
      </c>
      <c r="C217" s="2"/>
    </row>
    <row r="218" spans="1:12" ht="12.75" customHeight="1">
      <c r="B218" s="15" t="s">
        <v>207</v>
      </c>
      <c r="C218" s="2" t="s">
        <v>227</v>
      </c>
      <c r="D218" s="7" t="s">
        <v>217</v>
      </c>
      <c r="F218" s="52"/>
      <c r="G218" s="1" t="s">
        <v>227</v>
      </c>
      <c r="K218" s="1" t="s">
        <v>227</v>
      </c>
      <c r="L218" s="1" t="s">
        <v>227</v>
      </c>
    </row>
    <row r="219" spans="1:12" ht="12.75" customHeight="1">
      <c r="B219" s="15" t="s">
        <v>208</v>
      </c>
      <c r="C219" s="2" t="s">
        <v>227</v>
      </c>
      <c r="D219" s="7" t="s">
        <v>217</v>
      </c>
      <c r="F219" s="52"/>
      <c r="G219" s="1" t="s">
        <v>227</v>
      </c>
      <c r="H219" s="1" t="s">
        <v>225</v>
      </c>
      <c r="K219" s="1" t="s">
        <v>227</v>
      </c>
      <c r="L219" s="1" t="s">
        <v>227</v>
      </c>
    </row>
    <row r="220" spans="1:12" ht="12.75" customHeight="1">
      <c r="B220" s="6" t="s">
        <v>61</v>
      </c>
      <c r="D220" s="7" t="s">
        <v>218</v>
      </c>
      <c r="K220" s="1" t="s">
        <v>2</v>
      </c>
    </row>
    <row r="221" spans="1:12" ht="12.75" customHeight="1">
      <c r="A221" s="41"/>
      <c r="B221" s="42"/>
      <c r="C221" s="42"/>
      <c r="D221" s="38"/>
      <c r="E221" s="38"/>
      <c r="F221" s="38"/>
      <c r="G221" s="38"/>
      <c r="H221" s="38"/>
      <c r="I221" s="38"/>
      <c r="J221" s="38"/>
      <c r="K221" s="38"/>
      <c r="L221" s="38"/>
    </row>
    <row r="222" spans="1:12" ht="12.75" customHeight="1">
      <c r="B222" s="6"/>
    </row>
    <row r="223" spans="1:12" ht="12.75" customHeight="1">
      <c r="A223" s="10" t="s">
        <v>79</v>
      </c>
      <c r="B223" s="5" t="s">
        <v>152</v>
      </c>
    </row>
    <row r="224" spans="1:12" ht="12.75" customHeight="1">
      <c r="B224" s="6"/>
    </row>
    <row r="225" spans="2:2" ht="12.75" customHeight="1">
      <c r="B225" s="6"/>
    </row>
    <row r="227" spans="2:2" ht="12.75" customHeight="1">
      <c r="B227" s="6"/>
    </row>
    <row r="228" spans="2:2" ht="12.75" customHeight="1">
      <c r="B228" s="6"/>
    </row>
    <row r="229" spans="2:2" ht="12.75" customHeight="1">
      <c r="B229" s="6"/>
    </row>
    <row r="230" spans="2:2" ht="12.75" customHeight="1">
      <c r="B230" s="6"/>
    </row>
    <row r="232" spans="2:2" ht="12.75" customHeight="1">
      <c r="B232" s="6"/>
    </row>
    <row r="233" spans="2:2" ht="12.75" customHeight="1">
      <c r="B233" s="6"/>
    </row>
    <row r="234" spans="2:2" ht="12.75" customHeight="1">
      <c r="B234" s="6"/>
    </row>
    <row r="235" spans="2:2" ht="12.75" customHeight="1">
      <c r="B235" s="6"/>
    </row>
    <row r="236" spans="2:2" ht="12.75" customHeight="1">
      <c r="B236" s="6"/>
    </row>
    <row r="237" spans="2:2" ht="12.75" customHeight="1">
      <c r="B237" s="6"/>
    </row>
    <row r="239" spans="2:2" ht="12.75" customHeight="1">
      <c r="B239" s="6"/>
    </row>
    <row r="240" spans="2:2" ht="12.75" customHeight="1">
      <c r="B240" s="6"/>
    </row>
    <row r="241" spans="2:2" ht="12.75" customHeight="1">
      <c r="B241" s="6"/>
    </row>
    <row r="242" spans="2:2" ht="12.75" customHeight="1">
      <c r="B242" s="6"/>
    </row>
    <row r="243" spans="2:2" ht="12.75" customHeight="1">
      <c r="B243" s="6"/>
    </row>
    <row r="245" spans="2:2" ht="12.75" customHeight="1">
      <c r="B245" s="6"/>
    </row>
    <row r="246" spans="2:2" ht="12.75" customHeight="1">
      <c r="B246" s="6"/>
    </row>
    <row r="247" spans="2:2" ht="12.75" customHeight="1">
      <c r="B247" s="6"/>
    </row>
    <row r="252" spans="2:2" ht="12.75" customHeight="1">
      <c r="B252" s="6"/>
    </row>
    <row r="253" spans="2:2" ht="12.75" customHeight="1">
      <c r="B253" s="6"/>
    </row>
    <row r="254" spans="2:2" ht="12.75" customHeight="1">
      <c r="B254" s="6"/>
    </row>
    <row r="255" spans="2:2" ht="12.75" customHeight="1">
      <c r="B255" s="6"/>
    </row>
    <row r="256" spans="2:2" ht="12.75" customHeight="1">
      <c r="B256" s="6"/>
    </row>
    <row r="257" spans="2:6" ht="12.75" customHeight="1">
      <c r="B257" s="6"/>
    </row>
    <row r="259" spans="2:6" ht="12.75" customHeight="1">
      <c r="B259" s="6"/>
    </row>
    <row r="260" spans="2:6" ht="12.75" customHeight="1">
      <c r="B260" s="6"/>
    </row>
    <row r="261" spans="2:6" ht="12.75" customHeight="1">
      <c r="B261" s="6"/>
    </row>
    <row r="262" spans="2:6" ht="12.75" customHeight="1">
      <c r="B262" s="6"/>
    </row>
    <row r="263" spans="2:6" ht="12.75" customHeight="1">
      <c r="B263" s="6"/>
    </row>
    <row r="264" spans="2:6" ht="12.75" customHeight="1">
      <c r="B264" s="6"/>
    </row>
    <row r="266" spans="2:6" ht="12.75" customHeight="1">
      <c r="B266" s="6"/>
    </row>
    <row r="267" spans="2:6" ht="12.75" customHeight="1">
      <c r="B267" s="6"/>
    </row>
    <row r="268" spans="2:6" ht="12.75" customHeight="1">
      <c r="B268" s="6"/>
    </row>
    <row r="269" spans="2:6" ht="12.75" customHeight="1">
      <c r="B269" s="6"/>
      <c r="F269" s="20"/>
    </row>
    <row r="270" spans="2:6" ht="12.75" customHeight="1">
      <c r="B270" s="6"/>
    </row>
    <row r="272" spans="2:6" ht="12.75" customHeight="1">
      <c r="B272" s="6"/>
    </row>
    <row r="273" spans="2:2" ht="12.75" customHeight="1">
      <c r="B273" s="6"/>
    </row>
    <row r="274" spans="2:2" ht="12.75" customHeight="1">
      <c r="B274" s="6"/>
    </row>
    <row r="275" spans="2:2" ht="12.75" customHeight="1">
      <c r="B275" s="6"/>
    </row>
    <row r="276" spans="2:2" ht="12.75" customHeight="1">
      <c r="B276" s="6"/>
    </row>
    <row r="277" spans="2:2" ht="12.75" customHeight="1">
      <c r="B277" s="6"/>
    </row>
    <row r="278" spans="2:2" ht="12.75" customHeight="1">
      <c r="B278" s="6"/>
    </row>
    <row r="280" spans="2:2" ht="12.75" customHeight="1">
      <c r="B280" s="6"/>
    </row>
    <row r="281" spans="2:2" ht="12.75" customHeight="1">
      <c r="B281" s="6"/>
    </row>
    <row r="282" spans="2:2" ht="12.75" customHeight="1">
      <c r="B282" s="6"/>
    </row>
    <row r="284" spans="2:2" ht="12.75" customHeight="1">
      <c r="B284" s="6"/>
    </row>
    <row r="285" spans="2:2" ht="12.75" customHeight="1">
      <c r="B285" s="6"/>
    </row>
    <row r="286" spans="2:2" ht="12.75" customHeight="1">
      <c r="B286" s="6"/>
    </row>
  </sheetData>
  <phoneticPr fontId="4"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L286"/>
  <sheetViews>
    <sheetView zoomScale="75" workbookViewId="0">
      <selection activeCell="B1" sqref="B1"/>
    </sheetView>
  </sheetViews>
  <sheetFormatPr defaultRowHeight="12.75"/>
  <cols>
    <col min="1" max="1" width="6.7109375" style="10" customWidth="1"/>
    <col min="2" max="2" width="110.140625" style="5" customWidth="1"/>
    <col min="3" max="3" width="9.140625" style="5"/>
    <col min="4" max="16384" width="9.140625" style="1"/>
  </cols>
  <sheetData>
    <row r="1" spans="1:12" ht="12.75" customHeight="1">
      <c r="B1" s="56" t="s">
        <v>335</v>
      </c>
      <c r="C1" s="11"/>
    </row>
    <row r="2" spans="1:12" ht="12.75" customHeight="1">
      <c r="B2" s="11"/>
      <c r="C2" s="11"/>
    </row>
    <row r="3" spans="1:12" ht="12.75" customHeight="1">
      <c r="A3" s="40"/>
      <c r="B3" s="34"/>
      <c r="C3" s="34" t="s">
        <v>231</v>
      </c>
      <c r="D3" s="35" t="s">
        <v>53</v>
      </c>
      <c r="E3" s="35" t="s">
        <v>54</v>
      </c>
      <c r="F3" s="35" t="s">
        <v>55</v>
      </c>
      <c r="G3" s="35" t="s">
        <v>56</v>
      </c>
      <c r="H3" s="35" t="s">
        <v>57</v>
      </c>
      <c r="I3" s="35" t="s">
        <v>223</v>
      </c>
      <c r="J3" s="35" t="s">
        <v>58</v>
      </c>
      <c r="K3" s="35" t="s">
        <v>59</v>
      </c>
      <c r="L3" s="35" t="s">
        <v>60</v>
      </c>
    </row>
    <row r="4" spans="1:12" ht="12.75" customHeight="1"/>
    <row r="5" spans="1:12" ht="12.75" customHeight="1">
      <c r="B5" s="12" t="s">
        <v>81</v>
      </c>
      <c r="C5" s="12"/>
      <c r="H5" s="22" t="s">
        <v>50</v>
      </c>
    </row>
    <row r="6" spans="1:12" ht="12.75" customHeight="1">
      <c r="B6" s="12"/>
      <c r="C6" s="12"/>
      <c r="H6" s="8"/>
    </row>
    <row r="7" spans="1:12" ht="12.75" customHeight="1">
      <c r="B7" s="13" t="s">
        <v>80</v>
      </c>
      <c r="C7" s="23"/>
      <c r="H7" s="8"/>
    </row>
    <row r="8" spans="1:12" ht="12.75" customHeight="1">
      <c r="H8" s="8"/>
    </row>
    <row r="9" spans="1:12" ht="12.75" customHeight="1">
      <c r="A9" s="10" t="s">
        <v>93</v>
      </c>
      <c r="B9" s="5" t="s">
        <v>82</v>
      </c>
      <c r="C9" s="2">
        <f>IF('T4-5a. Broking'!C9="","..",IF('T4-5a. Broking'!C9="Yes",0.25,0))</f>
        <v>0</v>
      </c>
      <c r="D9" s="2">
        <f>IF('T4-5a. Broking'!D9="","..",IF('T4-5a. Broking'!D9="Yes",0.25,0))</f>
        <v>0</v>
      </c>
      <c r="E9" s="2">
        <f>IF('T4-5a. Broking'!E9="","..",IF('T4-5a. Broking'!E9="Yes",0.25,0))</f>
        <v>0</v>
      </c>
      <c r="F9" s="2">
        <f>IF('T4-5a. Broking'!F9="","..",IF('T4-5a. Broking'!F9="Yes",0.25,0))</f>
        <v>0</v>
      </c>
      <c r="G9" s="2">
        <f>IF('T4-5a. Broking'!G9="","..",IF('T4-5a. Broking'!G9="Yes",0.25,0))</f>
        <v>0</v>
      </c>
      <c r="H9" s="2">
        <f>IF('T4-5a. Broking'!H9="","..",IF('T4-5a. Broking'!H9="Yes",0.25,0))</f>
        <v>0</v>
      </c>
      <c r="I9" s="2">
        <f>IF('T4-5a. Broking'!I9="","..",IF('T4-5a. Broking'!I9="Yes",0.25,0))</f>
        <v>0</v>
      </c>
      <c r="J9" s="2">
        <f>IF('T4-5a. Broking'!J9="","..",IF('T4-5a. Broking'!J9="Yes",0.25,0))</f>
        <v>0</v>
      </c>
      <c r="K9" s="2">
        <f>IF('T4-5a. Broking'!K9="","..",IF('T4-5a. Broking'!K9="Yes",0.25,0))</f>
        <v>0</v>
      </c>
      <c r="L9" s="2">
        <f>IF('T4-5a. Broking'!L9="","..",IF('T4-5a. Broking'!L9="Yes",0.25,0))</f>
        <v>0</v>
      </c>
    </row>
    <row r="10" spans="1:12" ht="12.75" customHeight="1">
      <c r="B10" s="6" t="s">
        <v>83</v>
      </c>
      <c r="C10" s="2">
        <f>IF('T4-5a. Broking'!C10="","..",IF('T4-5a. Broking'!C10="Yes",0.25,0))</f>
        <v>0</v>
      </c>
      <c r="D10" s="2">
        <f>IF('T4-5a. Broking'!D10="","..",IF('T4-5a. Broking'!D10="Yes",0.25,0))</f>
        <v>0</v>
      </c>
      <c r="E10" s="2">
        <f>IF('T4-5a. Broking'!E10="","..",IF('T4-5a. Broking'!E10="Yes",0.25,0))</f>
        <v>0</v>
      </c>
      <c r="F10" s="2">
        <f>IF('T4-5a. Broking'!F10="","..",IF('T4-5a. Broking'!F10="Yes",0.25,0))</f>
        <v>0</v>
      </c>
      <c r="G10" s="2">
        <f>IF('T4-5a. Broking'!G10="","..",IF('T4-5a. Broking'!G10="Yes",0.25,0))</f>
        <v>0</v>
      </c>
      <c r="H10" s="2">
        <f>IF('T4-5a. Broking'!H10="","..",IF('T4-5a. Broking'!H10="Yes",0.25,0))</f>
        <v>0</v>
      </c>
      <c r="I10" s="2">
        <f>IF('T4-5a. Broking'!I10="","..",IF('T4-5a. Broking'!I10="Yes",0.25,0))</f>
        <v>0</v>
      </c>
      <c r="J10" s="2">
        <f>IF('T4-5a. Broking'!J10="","..",IF('T4-5a. Broking'!J10="Yes",0.25,0))</f>
        <v>0</v>
      </c>
      <c r="K10" s="2">
        <f>IF('T4-5a. Broking'!K10="","..",IF('T4-5a. Broking'!K10="Yes",0.25,0))</f>
        <v>0</v>
      </c>
      <c r="L10" s="2">
        <f>IF('T4-5a. Broking'!L10="","..",IF('T4-5a. Broking'!L10="Yes",0.25,0))</f>
        <v>0</v>
      </c>
    </row>
    <row r="11" spans="1:12" ht="12.75" customHeight="1">
      <c r="B11" s="6" t="s">
        <v>84</v>
      </c>
      <c r="C11" s="2">
        <f>IF('T4-5a. Broking'!C11="","..",IF('T4-5a. Broking'!C11="Yes",0.25,0))</f>
        <v>0</v>
      </c>
      <c r="D11" s="2">
        <f>IF('T4-5a. Broking'!D11="","..",IF('T4-5a. Broking'!D11="Yes",0.25,0))</f>
        <v>0</v>
      </c>
      <c r="E11" s="2">
        <f>IF('T4-5a. Broking'!E11="","..",IF('T4-5a. Broking'!E11="Yes",0.25,0))</f>
        <v>0</v>
      </c>
      <c r="F11" s="2">
        <f>IF('T4-5a. Broking'!F11="","..",IF('T4-5a. Broking'!F11="Yes",0.25,0))</f>
        <v>0</v>
      </c>
      <c r="G11" s="2">
        <f>IF('T4-5a. Broking'!G11="","..",IF('T4-5a. Broking'!G11="Yes",0.25,0))</f>
        <v>0</v>
      </c>
      <c r="H11" s="2">
        <f>IF('T4-5a. Broking'!H11="","..",IF('T4-5a. Broking'!H11="Yes",0.25,0))</f>
        <v>0.25</v>
      </c>
      <c r="I11" s="2">
        <f>IF('T4-5a. Broking'!I11="","..",IF('T4-5a. Broking'!I11="Yes",0.25,0))</f>
        <v>0.25</v>
      </c>
      <c r="J11" s="2">
        <f>IF('T4-5a. Broking'!J11="","..",IF('T4-5a. Broking'!J11="Yes",0.25,0))</f>
        <v>0</v>
      </c>
      <c r="K11" s="2">
        <f>IF('T4-5a. Broking'!K11="","..",IF('T4-5a. Broking'!K11="Yes",0.25,0))</f>
        <v>0.25</v>
      </c>
      <c r="L11" s="2">
        <f>IF('T4-5a. Broking'!L11="","..",IF('T4-5a. Broking'!L11="Yes",0.25,0))</f>
        <v>0</v>
      </c>
    </row>
    <row r="12" spans="1:12" ht="12.75" customHeight="1">
      <c r="B12" s="6" t="s">
        <v>85</v>
      </c>
      <c r="C12" s="2">
        <f>IF('T4-5a. Broking'!C12="","..",IF('T4-5a. Broking'!C12="Yes",0.25,0))</f>
        <v>0</v>
      </c>
      <c r="D12" s="2">
        <f>IF('T4-5a. Broking'!D12="","..",IF('T4-5a. Broking'!D12="Yes",0.25,0))</f>
        <v>0</v>
      </c>
      <c r="E12" s="2">
        <f>IF('T4-5a. Broking'!E12="","..",IF('T4-5a. Broking'!E12="Yes",0.25,0))</f>
        <v>0</v>
      </c>
      <c r="F12" s="2">
        <f>IF('T4-5a. Broking'!F12="","..",IF('T4-5a. Broking'!F12="Yes",0.25,0))</f>
        <v>0</v>
      </c>
      <c r="G12" s="2">
        <f>IF('T4-5a. Broking'!G12="","..",IF('T4-5a. Broking'!G12="Yes",0.25,0))</f>
        <v>0</v>
      </c>
      <c r="H12" s="2">
        <f>IF('T4-5a. Broking'!H12="","..",IF('T4-5a. Broking'!H12="Yes",0.25,0))</f>
        <v>0.25</v>
      </c>
      <c r="I12" s="2">
        <f>IF('T4-5a. Broking'!I12="","..",IF('T4-5a. Broking'!I12="Yes",0.25,0))</f>
        <v>0</v>
      </c>
      <c r="J12" s="2">
        <f>IF('T4-5a. Broking'!J12="","..",IF('T4-5a. Broking'!J12="Yes",0.25,0))</f>
        <v>0</v>
      </c>
      <c r="K12" s="2">
        <f>IF('T4-5a. Broking'!K12="","..",IF('T4-5a. Broking'!K12="Yes",0.25,0))</f>
        <v>0.25</v>
      </c>
      <c r="L12" s="2">
        <f>IF('T4-5a. Broking'!L12="","..",IF('T4-5a. Broking'!L12="Yes",0.25,0))</f>
        <v>0</v>
      </c>
    </row>
    <row r="13" spans="1:12" ht="12.75" customHeight="1">
      <c r="B13" s="6" t="s">
        <v>61</v>
      </c>
      <c r="D13" s="5"/>
      <c r="E13" s="5"/>
      <c r="F13" s="5"/>
      <c r="G13" s="5"/>
      <c r="H13" s="5"/>
      <c r="I13" s="5"/>
      <c r="J13" s="5"/>
      <c r="K13" s="5"/>
      <c r="L13" s="5"/>
    </row>
    <row r="14" spans="1:12" ht="12.75" customHeight="1">
      <c r="B14" s="6"/>
      <c r="D14" s="5"/>
      <c r="E14" s="5"/>
      <c r="F14" s="5"/>
      <c r="G14" s="5"/>
      <c r="H14" s="5"/>
      <c r="I14" s="5"/>
      <c r="J14" s="5"/>
      <c r="K14" s="5"/>
      <c r="L14" s="5"/>
    </row>
    <row r="15" spans="1:12" ht="12.75" customHeight="1">
      <c r="B15" s="13" t="s">
        <v>97</v>
      </c>
      <c r="C15" s="23"/>
      <c r="D15" s="23"/>
      <c r="E15" s="23"/>
      <c r="F15" s="23"/>
      <c r="G15" s="23"/>
      <c r="H15" s="23"/>
      <c r="I15" s="23"/>
      <c r="J15" s="23"/>
      <c r="K15" s="23"/>
      <c r="L15" s="23"/>
    </row>
    <row r="16" spans="1:12" ht="12.75" customHeight="1">
      <c r="B16" s="6"/>
      <c r="D16" s="5"/>
      <c r="E16" s="5"/>
      <c r="F16" s="5"/>
      <c r="G16" s="5"/>
      <c r="H16" s="5"/>
      <c r="I16" s="5"/>
      <c r="J16" s="5"/>
      <c r="K16" s="5"/>
      <c r="L16" s="5"/>
    </row>
    <row r="17" spans="1:12" ht="12.75" customHeight="1">
      <c r="A17" s="10">
        <v>2</v>
      </c>
      <c r="B17" s="5" t="s">
        <v>259</v>
      </c>
      <c r="D17" s="5"/>
      <c r="E17" s="5"/>
      <c r="F17" s="5"/>
      <c r="G17" s="5"/>
      <c r="H17" s="5"/>
      <c r="I17" s="5"/>
      <c r="J17" s="5"/>
      <c r="K17" s="5"/>
      <c r="L17" s="5"/>
    </row>
    <row r="18" spans="1:12" ht="12.75" customHeight="1">
      <c r="B18" s="14" t="s">
        <v>153</v>
      </c>
      <c r="C18" s="5">
        <f>IF('T4-5a. Broking'!C18="","..",IF('T4-5a. Broking'!C18="..","..",IF('T4-5a. Broking'!C18="Yes",1,0)))</f>
        <v>0</v>
      </c>
      <c r="D18" s="5">
        <f>IF('T4-5a. Broking'!D18="","..",IF('T4-5a. Broking'!D18="..","..",IF('T4-5a. Broking'!D18="Yes",1,0)))</f>
        <v>0</v>
      </c>
      <c r="E18" s="5">
        <f>IF('T4-5a. Broking'!E18="","..",IF('T4-5a. Broking'!E18="..","..",IF('T4-5a. Broking'!E18="Yes",1,0)))</f>
        <v>0</v>
      </c>
      <c r="F18" s="5">
        <f>IF('T4-5a. Broking'!F18="","..",IF('T4-5a. Broking'!F18="..","..",IF('T4-5a. Broking'!F18="Yes",1,0)))</f>
        <v>1</v>
      </c>
      <c r="G18" s="5">
        <f>IF('T4-5a. Broking'!G18="","..",IF('T4-5a. Broking'!G18="..","..",IF('T4-5a. Broking'!G18="Yes",1,0)))</f>
        <v>0</v>
      </c>
      <c r="H18" s="5">
        <f>IF('T4-5a. Broking'!H18="","..",IF('T4-5a. Broking'!H18="..","..",IF('T4-5a. Broking'!H18="Yes",1,0)))</f>
        <v>1</v>
      </c>
      <c r="I18" s="5">
        <f>IF('T4-5a. Broking'!I18="","..",IF('T4-5a. Broking'!I18="..","..",IF('T4-5a. Broking'!I18="Yes",1,0)))</f>
        <v>0</v>
      </c>
      <c r="J18" s="5">
        <f>IF('T4-5a. Broking'!J18="","..",IF('T4-5a. Broking'!J18="..","..",IF('T4-5a. Broking'!J18="Yes",1,0)))</f>
        <v>0</v>
      </c>
      <c r="K18" s="5">
        <f>IF('T4-5a. Broking'!K18="","..",IF('T4-5a. Broking'!K18="..","..",IF('T4-5a. Broking'!K18="Yes",1,0)))</f>
        <v>0</v>
      </c>
      <c r="L18" s="5">
        <f>IF('T4-5a. Broking'!L18="","..",IF('T4-5a. Broking'!L18="..","..",IF('T4-5a. Broking'!L18="Yes",1,0)))</f>
        <v>0</v>
      </c>
    </row>
    <row r="19" spans="1:12" ht="12.75" customHeight="1">
      <c r="B19" s="14" t="s">
        <v>154</v>
      </c>
      <c r="D19" s="5"/>
      <c r="E19" s="5"/>
      <c r="F19" s="5"/>
      <c r="G19" s="5"/>
      <c r="H19" s="5"/>
      <c r="I19" s="5"/>
      <c r="J19" s="5"/>
      <c r="K19" s="5"/>
      <c r="L19" s="5"/>
    </row>
    <row r="20" spans="1:12" ht="12.75" customHeight="1">
      <c r="B20" s="14" t="s">
        <v>155</v>
      </c>
      <c r="C20" s="5">
        <f>IF('T4-5a. Broking'!C20="","..",IF('T4-5a. Broking'!C20="..","..",IF('T4-5a. Broking'!C20="Yes",1,0)))</f>
        <v>0</v>
      </c>
      <c r="D20" s="5">
        <f>IF('T4-5a. Broking'!D20="","..",IF('T4-5a. Broking'!D20="..","..",IF('T4-5a. Broking'!D20="Yes",1,0)))</f>
        <v>0</v>
      </c>
      <c r="E20" s="5">
        <f>IF('T4-5a. Broking'!E20="","..",IF('T4-5a. Broking'!E20="..","..",IF('T4-5a. Broking'!E20="Yes",1,0)))</f>
        <v>0</v>
      </c>
      <c r="F20" s="5">
        <f>IF('T4-5a. Broking'!F20="","..",IF('T4-5a. Broking'!F20="..","..",IF('T4-5a. Broking'!F20="Yes",1,0)))</f>
        <v>1</v>
      </c>
      <c r="G20" s="5">
        <f>IF('T4-5a. Broking'!G20="","..",IF('T4-5a. Broking'!G20="..","..",IF('T4-5a. Broking'!G20="Yes",1,0)))</f>
        <v>0</v>
      </c>
      <c r="H20" s="5">
        <f>IF('T4-5a. Broking'!H20="","..",IF('T4-5a. Broking'!H20="..","..",IF('T4-5a. Broking'!H20="Yes",1,0)))</f>
        <v>1</v>
      </c>
      <c r="I20" s="5">
        <f>IF('T4-5a. Broking'!I20="","..",IF('T4-5a. Broking'!I20="..","..",IF('T4-5a. Broking'!I20="Yes",1,0)))</f>
        <v>1</v>
      </c>
      <c r="J20" s="5">
        <f>IF('T4-5a. Broking'!J20="","..",IF('T4-5a. Broking'!J20="..","..",IF('T4-5a. Broking'!J20="Yes",1,0)))</f>
        <v>0</v>
      </c>
      <c r="K20" s="5">
        <f>IF('T4-5a. Broking'!K20="","..",IF('T4-5a. Broking'!K20="..","..",IF('T4-5a. Broking'!K20="Yes",1,0)))</f>
        <v>0</v>
      </c>
      <c r="L20" s="5">
        <f>IF('T4-5a. Broking'!L20="","..",IF('T4-5a. Broking'!L20="..","..",IF('T4-5a. Broking'!L20="Yes",1,0)))</f>
        <v>0</v>
      </c>
    </row>
    <row r="21" spans="1:12" ht="12.75" customHeight="1">
      <c r="B21" s="14" t="s">
        <v>154</v>
      </c>
      <c r="D21" s="5"/>
      <c r="E21" s="5"/>
      <c r="F21" s="5"/>
      <c r="G21" s="5"/>
      <c r="H21" s="5"/>
      <c r="I21" s="5"/>
      <c r="J21" s="5"/>
      <c r="K21" s="5"/>
      <c r="L21" s="5"/>
    </row>
    <row r="22" spans="1:12" ht="12.75" customHeight="1">
      <c r="B22" s="6" t="s">
        <v>61</v>
      </c>
      <c r="D22" s="5"/>
      <c r="E22" s="5"/>
      <c r="F22" s="5"/>
      <c r="G22" s="5"/>
      <c r="H22" s="5"/>
      <c r="I22" s="5"/>
      <c r="J22" s="5"/>
      <c r="K22" s="5"/>
      <c r="L22" s="5"/>
    </row>
    <row r="23" spans="1:12" ht="12.75" customHeight="1">
      <c r="D23" s="5"/>
      <c r="E23" s="5"/>
      <c r="F23" s="5"/>
      <c r="G23" s="5"/>
      <c r="H23" s="5"/>
      <c r="I23" s="5"/>
      <c r="J23" s="5"/>
      <c r="K23" s="5"/>
      <c r="L23" s="5"/>
    </row>
    <row r="24" spans="1:12" ht="12.75" customHeight="1">
      <c r="A24" s="10">
        <v>3</v>
      </c>
      <c r="B24" s="1" t="s">
        <v>156</v>
      </c>
      <c r="C24" s="2"/>
      <c r="D24" s="2"/>
      <c r="E24" s="2"/>
      <c r="F24" s="2"/>
      <c r="G24" s="2"/>
      <c r="H24" s="2"/>
      <c r="I24" s="2"/>
      <c r="J24" s="2"/>
      <c r="K24" s="2"/>
      <c r="L24" s="2"/>
    </row>
    <row r="25" spans="1:12" ht="12.75" customHeight="1">
      <c r="B25" s="15" t="s">
        <v>157</v>
      </c>
      <c r="C25" s="2"/>
      <c r="D25" s="2"/>
      <c r="E25" s="2"/>
      <c r="F25" s="2"/>
      <c r="G25" s="2"/>
      <c r="H25" s="2"/>
      <c r="I25" s="2"/>
      <c r="J25" s="2"/>
      <c r="K25" s="2"/>
      <c r="L25" s="2"/>
    </row>
    <row r="26" spans="1:12" ht="12.75" customHeight="1">
      <c r="B26" s="15" t="s">
        <v>62</v>
      </c>
      <c r="C26" s="2"/>
      <c r="D26" s="2"/>
      <c r="E26" s="2"/>
      <c r="F26" s="2"/>
      <c r="G26" s="2"/>
      <c r="H26" s="2"/>
      <c r="I26" s="2"/>
      <c r="J26" s="2"/>
      <c r="K26" s="2"/>
      <c r="L26" s="2"/>
    </row>
    <row r="27" spans="1:12" ht="12.75" customHeight="1">
      <c r="B27" s="15" t="s">
        <v>63</v>
      </c>
      <c r="C27" s="2"/>
      <c r="D27" s="2"/>
      <c r="E27" s="2"/>
      <c r="F27" s="2"/>
      <c r="G27" s="2"/>
      <c r="H27" s="2"/>
      <c r="I27" s="2"/>
      <c r="J27" s="2"/>
      <c r="K27" s="2"/>
      <c r="L27" s="2"/>
    </row>
    <row r="28" spans="1:12" ht="12.75" customHeight="1">
      <c r="B28" s="15" t="s">
        <v>86</v>
      </c>
      <c r="C28" s="2"/>
      <c r="D28" s="2"/>
      <c r="E28" s="2"/>
      <c r="F28" s="2"/>
      <c r="G28" s="2"/>
      <c r="H28" s="2"/>
      <c r="I28" s="2"/>
      <c r="J28" s="2"/>
      <c r="K28" s="2"/>
      <c r="L28" s="2"/>
    </row>
    <row r="29" spans="1:12" ht="12.75" customHeight="1">
      <c r="B29" s="15" t="s">
        <v>158</v>
      </c>
      <c r="C29" s="2"/>
      <c r="D29" s="2"/>
      <c r="E29" s="2"/>
      <c r="F29" s="2"/>
      <c r="G29" s="2"/>
      <c r="H29" s="2"/>
      <c r="I29" s="2"/>
      <c r="J29" s="2"/>
      <c r="K29" s="2"/>
      <c r="L29" s="2"/>
    </row>
    <row r="30" spans="1:12" ht="12.75" customHeight="1">
      <c r="B30" s="15" t="s">
        <v>64</v>
      </c>
      <c r="C30" s="2"/>
      <c r="D30" s="2"/>
      <c r="E30" s="2"/>
      <c r="F30" s="2"/>
      <c r="G30" s="2"/>
      <c r="H30" s="2"/>
      <c r="I30" s="2"/>
      <c r="J30" s="2"/>
      <c r="K30" s="2"/>
      <c r="L30" s="2"/>
    </row>
    <row r="31" spans="1:12" ht="12.75" customHeight="1">
      <c r="B31" s="15" t="s">
        <v>65</v>
      </c>
      <c r="C31" s="2"/>
      <c r="D31" s="2"/>
      <c r="E31" s="2"/>
      <c r="F31" s="2"/>
      <c r="G31" s="2"/>
      <c r="H31" s="2"/>
      <c r="I31" s="2"/>
      <c r="J31" s="2"/>
      <c r="K31" s="2"/>
      <c r="L31" s="2"/>
    </row>
    <row r="32" spans="1:12" ht="12.75" customHeight="1">
      <c r="B32" s="16" t="s">
        <v>61</v>
      </c>
      <c r="C32" s="2"/>
      <c r="D32" s="2"/>
      <c r="E32" s="2"/>
      <c r="F32" s="2"/>
      <c r="G32" s="2"/>
      <c r="H32" s="2"/>
      <c r="I32" s="2"/>
      <c r="J32" s="2"/>
      <c r="K32" s="2"/>
      <c r="L32" s="2"/>
    </row>
    <row r="33" spans="1:12" ht="12.75" customHeight="1">
      <c r="B33" s="6"/>
      <c r="D33" s="5"/>
      <c r="E33" s="5"/>
      <c r="F33" s="5"/>
      <c r="G33" s="5"/>
      <c r="H33" s="5"/>
      <c r="I33" s="5"/>
      <c r="J33" s="5"/>
      <c r="K33" s="5"/>
      <c r="L33" s="5"/>
    </row>
    <row r="34" spans="1:12" ht="12.75" customHeight="1">
      <c r="A34" s="10" t="s">
        <v>159</v>
      </c>
      <c r="B34" s="5" t="s">
        <v>160</v>
      </c>
      <c r="D34" s="5"/>
      <c r="E34" s="5"/>
      <c r="F34" s="5"/>
      <c r="G34" s="5"/>
      <c r="H34" s="5"/>
      <c r="I34" s="5"/>
      <c r="J34" s="5"/>
      <c r="K34" s="5"/>
      <c r="L34" s="5"/>
    </row>
    <row r="35" spans="1:12" ht="12.75" customHeight="1">
      <c r="B35" s="5" t="s">
        <v>161</v>
      </c>
      <c r="D35" s="5"/>
      <c r="E35" s="5"/>
      <c r="F35" s="5"/>
      <c r="G35" s="5"/>
      <c r="H35" s="5"/>
      <c r="I35" s="5"/>
      <c r="J35" s="5"/>
      <c r="K35" s="5"/>
      <c r="L35" s="5"/>
    </row>
    <row r="36" spans="1:12" ht="12.75" customHeight="1">
      <c r="B36" s="15" t="s">
        <v>87</v>
      </c>
      <c r="C36" s="2">
        <f>IF('T4-5a. Broking'!C36="Yes",0.5,0)</f>
        <v>0.5</v>
      </c>
      <c r="D36" s="2">
        <f>IF('T4-5a. Broking'!D36="Yes",0.5,0)</f>
        <v>0</v>
      </c>
      <c r="E36" s="2">
        <f>IF('T4-5a. Broking'!E36="Yes",0.5,0)</f>
        <v>0</v>
      </c>
      <c r="F36" s="2">
        <f>IF('T4-5a. Broking'!F36="Yes",0.5,0)</f>
        <v>0.5</v>
      </c>
      <c r="G36" s="2">
        <f>IF('T4-5a. Broking'!G36="Yes",0.5,0)</f>
        <v>0</v>
      </c>
      <c r="H36" s="2">
        <f>IF('T4-5a. Broking'!H36="Yes",0.5,0)</f>
        <v>0</v>
      </c>
      <c r="I36" s="2">
        <f>IF('T4-5a. Broking'!I36="Yes",0.5,0)</f>
        <v>0</v>
      </c>
      <c r="J36" s="2">
        <f>IF('T4-5a. Broking'!J36="Yes",0.5,0)</f>
        <v>0</v>
      </c>
      <c r="K36" s="2">
        <f>IF('T4-5a. Broking'!K36="Yes",0.5,0)</f>
        <v>0.5</v>
      </c>
      <c r="L36" s="2">
        <f>IF('T4-5a. Broking'!L36="Yes",0.5,0)</f>
        <v>0</v>
      </c>
    </row>
    <row r="37" spans="1:12" ht="12.75" customHeight="1">
      <c r="B37" s="15" t="s">
        <v>88</v>
      </c>
      <c r="C37" s="2">
        <f>IF('T4-5a. Broking'!C37="Yes",0.3,0)</f>
        <v>0.3</v>
      </c>
      <c r="D37" s="2">
        <f>IF('T4-5a. Broking'!D37="Yes",0.3,0)</f>
        <v>0</v>
      </c>
      <c r="E37" s="2">
        <f>IF('T4-5a. Broking'!E37="Yes",0.3,0)</f>
        <v>0</v>
      </c>
      <c r="F37" s="2">
        <f>IF('T4-5a. Broking'!F37="Yes",0.3,0)</f>
        <v>0.3</v>
      </c>
      <c r="G37" s="2">
        <f>IF('T4-5a. Broking'!G37="Yes",0.3,0)</f>
        <v>0</v>
      </c>
      <c r="H37" s="2">
        <f>IF('T4-5a. Broking'!H37="Yes",0.3,0)</f>
        <v>0</v>
      </c>
      <c r="I37" s="2">
        <f>IF('T4-5a. Broking'!I37="Yes",0.3,0)</f>
        <v>0</v>
      </c>
      <c r="J37" s="2">
        <f>IF('T4-5a. Broking'!J37="Yes",0.3,0)</f>
        <v>0</v>
      </c>
      <c r="K37" s="2">
        <f>IF('T4-5a. Broking'!K37="Yes",0.3,0)</f>
        <v>0</v>
      </c>
      <c r="L37" s="2">
        <f>IF('T4-5a. Broking'!L37="Yes",0.3,0)</f>
        <v>0</v>
      </c>
    </row>
    <row r="38" spans="1:12" ht="12.75" customHeight="1">
      <c r="B38" s="15" t="s">
        <v>89</v>
      </c>
      <c r="C38" s="2">
        <f>IF('T4-5a. Broking'!C38="Yes",0.2,0)</f>
        <v>0</v>
      </c>
      <c r="D38" s="2">
        <f>IF('T4-5a. Broking'!D38="Yes",0.2,0)</f>
        <v>0</v>
      </c>
      <c r="E38" s="2">
        <f>IF('T4-5a. Broking'!E38="Yes",0.2,0)</f>
        <v>0</v>
      </c>
      <c r="F38" s="2">
        <f>IF('T4-5a. Broking'!F38="Yes",0.2,0)</f>
        <v>0.2</v>
      </c>
      <c r="G38" s="2">
        <f>IF('T4-5a. Broking'!G38="Yes",0.2,0)</f>
        <v>0</v>
      </c>
      <c r="H38" s="2">
        <f>IF('T4-5a. Broking'!H38="Yes",0.2,0)</f>
        <v>0</v>
      </c>
      <c r="I38" s="2">
        <f>IF('T4-5a. Broking'!I38="Yes",0.2,0)</f>
        <v>0</v>
      </c>
      <c r="J38" s="2">
        <f>IF('T4-5a. Broking'!J38="Yes",0.2,0)</f>
        <v>0</v>
      </c>
      <c r="K38" s="2">
        <f>IF('T4-5a. Broking'!K38="Yes",0.2,0)</f>
        <v>0</v>
      </c>
      <c r="L38" s="2">
        <f>IF('T4-5a. Broking'!L38="Yes",0.2,0)</f>
        <v>0</v>
      </c>
    </row>
    <row r="39" spans="1:12" ht="12.75" customHeight="1">
      <c r="B39" s="15" t="s">
        <v>90</v>
      </c>
      <c r="C39" s="2"/>
      <c r="D39" s="2"/>
      <c r="E39" s="2"/>
      <c r="F39" s="2"/>
      <c r="G39" s="2"/>
      <c r="H39" s="2"/>
      <c r="I39" s="2"/>
      <c r="J39" s="2"/>
      <c r="K39" s="2"/>
      <c r="L39" s="2"/>
    </row>
    <row r="40" spans="1:12" ht="12.75" customHeight="1">
      <c r="B40" s="16" t="s">
        <v>61</v>
      </c>
      <c r="C40" s="2"/>
      <c r="D40" s="2"/>
      <c r="E40" s="2"/>
      <c r="F40" s="2"/>
      <c r="G40" s="2"/>
      <c r="H40" s="2"/>
      <c r="I40" s="2"/>
      <c r="J40" s="2"/>
      <c r="K40" s="2"/>
      <c r="L40" s="2"/>
    </row>
    <row r="41" spans="1:12" ht="12.75" customHeight="1">
      <c r="B41" s="5" t="s">
        <v>162</v>
      </c>
      <c r="D41" s="5"/>
      <c r="E41" s="5"/>
      <c r="F41" s="5"/>
      <c r="G41" s="5"/>
      <c r="H41" s="5"/>
      <c r="I41" s="5"/>
      <c r="J41" s="5"/>
      <c r="K41" s="5"/>
      <c r="L41" s="5"/>
    </row>
    <row r="42" spans="1:12" ht="12.75" customHeight="1">
      <c r="B42" s="15" t="s">
        <v>87</v>
      </c>
      <c r="C42" s="2">
        <f>IF('T4-5a. Broking'!C42="Yes",0.5,0)</f>
        <v>0.5</v>
      </c>
      <c r="D42" s="2">
        <f>IF('T4-5a. Broking'!D42="Yes",0.5,0)</f>
        <v>0</v>
      </c>
      <c r="E42" s="2">
        <f>IF('T4-5a. Broking'!E42="Yes",0.5,0)</f>
        <v>0</v>
      </c>
      <c r="F42" s="2">
        <f>IF('T4-5a. Broking'!F42="Yes",0.5,0)</f>
        <v>0.5</v>
      </c>
      <c r="G42" s="2">
        <f>IF('T4-5a. Broking'!G42="Yes",0.5,0)</f>
        <v>0</v>
      </c>
      <c r="H42" s="2">
        <f>IF('T4-5a. Broking'!H42="Yes",0.5,0)</f>
        <v>0</v>
      </c>
      <c r="I42" s="2">
        <f>IF('T4-5a. Broking'!I42="Yes",0.5,0)</f>
        <v>0</v>
      </c>
      <c r="J42" s="2">
        <f>IF('T4-5a. Broking'!J42="Yes",0.5,0)</f>
        <v>0</v>
      </c>
      <c r="K42" s="2">
        <f>IF('T4-5a. Broking'!K42="Yes",0.5,0)</f>
        <v>0.5</v>
      </c>
      <c r="L42" s="2">
        <f>IF('T4-5a. Broking'!L42="Yes",0.5,0)</f>
        <v>0</v>
      </c>
    </row>
    <row r="43" spans="1:12" ht="12.75" customHeight="1">
      <c r="B43" s="15" t="s">
        <v>88</v>
      </c>
      <c r="C43" s="2">
        <f>IF('T4-5a. Broking'!C43="Yes",0.3,0)</f>
        <v>0.3</v>
      </c>
      <c r="D43" s="2">
        <f>IF('T4-5a. Broking'!D43="Yes",0.3,0)</f>
        <v>0</v>
      </c>
      <c r="E43" s="2">
        <f>IF('T4-5a. Broking'!E43="Yes",0.3,0)</f>
        <v>0</v>
      </c>
      <c r="F43" s="2">
        <f>IF('T4-5a. Broking'!F43="Yes",0.3,0)</f>
        <v>0.3</v>
      </c>
      <c r="G43" s="2">
        <f>IF('T4-5a. Broking'!G43="Yes",0.3,0)</f>
        <v>0.3</v>
      </c>
      <c r="H43" s="2">
        <f>IF('T4-5a. Broking'!H43="Yes",0.3,0)</f>
        <v>0</v>
      </c>
      <c r="I43" s="2">
        <f>IF('T4-5a. Broking'!I43="Yes",0.3,0)</f>
        <v>0</v>
      </c>
      <c r="J43" s="2">
        <f>IF('T4-5a. Broking'!J43="Yes",0.3,0)</f>
        <v>0</v>
      </c>
      <c r="K43" s="2">
        <f>IF('T4-5a. Broking'!K43="Yes",0.3,0)</f>
        <v>0</v>
      </c>
      <c r="L43" s="2">
        <f>IF('T4-5a. Broking'!L43="Yes",0.3,0)</f>
        <v>0</v>
      </c>
    </row>
    <row r="44" spans="1:12" ht="12.75" customHeight="1">
      <c r="B44" s="15" t="s">
        <v>89</v>
      </c>
      <c r="C44" s="2">
        <f>IF('T4-5a. Broking'!C44="Yes",0.2,0)</f>
        <v>0</v>
      </c>
      <c r="D44" s="2">
        <f>IF('T4-5a. Broking'!D44="Yes",0.2,0)</f>
        <v>0</v>
      </c>
      <c r="E44" s="2">
        <f>IF('T4-5a. Broking'!E44="Yes",0.2,0)</f>
        <v>0</v>
      </c>
      <c r="F44" s="2">
        <f>IF('T4-5a. Broking'!F44="Yes",0.2,0)</f>
        <v>0.2</v>
      </c>
      <c r="G44" s="2">
        <f>IF('T4-5a. Broking'!G44="Yes",0.2,0)</f>
        <v>0</v>
      </c>
      <c r="H44" s="2">
        <f>IF('T4-5a. Broking'!H44="Yes",0.2,0)</f>
        <v>0</v>
      </c>
      <c r="I44" s="2">
        <f>IF('T4-5a. Broking'!I44="Yes",0.2,0)</f>
        <v>0</v>
      </c>
      <c r="J44" s="2">
        <f>IF('T4-5a. Broking'!J44="Yes",0.2,0)</f>
        <v>0</v>
      </c>
      <c r="K44" s="2">
        <f>IF('T4-5a. Broking'!K44="Yes",0.2,0)</f>
        <v>0</v>
      </c>
      <c r="L44" s="2">
        <f>IF('T4-5a. Broking'!L44="Yes",0.2,0)</f>
        <v>0</v>
      </c>
    </row>
    <row r="45" spans="1:12" ht="12.75" customHeight="1">
      <c r="B45" s="15" t="s">
        <v>90</v>
      </c>
      <c r="C45" s="2"/>
      <c r="D45" s="2"/>
      <c r="E45" s="2"/>
      <c r="F45" s="2"/>
      <c r="G45" s="2"/>
      <c r="H45" s="2"/>
      <c r="I45" s="2"/>
      <c r="J45" s="2"/>
      <c r="K45" s="2"/>
      <c r="L45" s="2"/>
    </row>
    <row r="46" spans="1:12" ht="12.75" customHeight="1">
      <c r="B46" s="16" t="s">
        <v>61</v>
      </c>
      <c r="C46" s="2"/>
      <c r="D46" s="2"/>
      <c r="E46" s="2"/>
      <c r="F46" s="2"/>
      <c r="G46" s="2"/>
      <c r="H46" s="2"/>
      <c r="I46" s="2"/>
      <c r="J46" s="2"/>
      <c r="K46" s="2"/>
      <c r="L46" s="2"/>
    </row>
    <row r="47" spans="1:12" ht="12.75" customHeight="1">
      <c r="B47" s="6"/>
      <c r="D47" s="5"/>
      <c r="E47" s="5"/>
      <c r="F47" s="5"/>
      <c r="G47" s="5"/>
      <c r="H47" s="5"/>
      <c r="I47" s="5"/>
      <c r="J47" s="5"/>
      <c r="K47" s="5"/>
      <c r="L47" s="5"/>
    </row>
    <row r="48" spans="1:12" ht="12.75" customHeight="1">
      <c r="A48" s="10">
        <v>5</v>
      </c>
      <c r="B48" s="1" t="s">
        <v>224</v>
      </c>
      <c r="C48" s="2"/>
      <c r="D48" s="2"/>
      <c r="E48" s="2"/>
      <c r="F48" s="2"/>
      <c r="G48" s="2"/>
      <c r="H48" s="2"/>
      <c r="I48" s="2"/>
      <c r="J48" s="2"/>
      <c r="K48" s="2"/>
      <c r="L48" s="2"/>
    </row>
    <row r="49" spans="1:12" ht="12.75" customHeight="1">
      <c r="B49" s="15" t="s">
        <v>91</v>
      </c>
      <c r="C49" s="2">
        <f>IF('T4-5a. Broking'!C48="Not allowed",1,IF('T4-5a. Broking'!C49="No",0.4,0))</f>
        <v>0</v>
      </c>
      <c r="D49" s="2">
        <f>IF('T4-5a. Broking'!D48="Not allowed",1,IF('T4-5a. Broking'!D49="No",0.4,0))</f>
        <v>0.4</v>
      </c>
      <c r="E49" s="2">
        <f>IF('T4-5a. Broking'!E48="Not allowed",1,IF('T4-5a. Broking'!E49="No",0.4,0))</f>
        <v>0</v>
      </c>
      <c r="F49" s="2">
        <f>IF('T4-5a. Broking'!F48="Not allowed",1,IF('T4-5a. Broking'!F49="No",0.4,0))</f>
        <v>0</v>
      </c>
      <c r="G49" s="2">
        <f>IF('T4-5a. Broking'!G48="Not allowed",1,IF('T4-5a. Broking'!G49="No",0.4,0))</f>
        <v>0</v>
      </c>
      <c r="H49" s="2">
        <f>IF('T4-5a. Broking'!H48="Not allowed",1,IF('T4-5a. Broking'!H49="No",0.4,0))</f>
        <v>1</v>
      </c>
      <c r="I49" s="2">
        <f>IF('T4-5a. Broking'!I48="Not allowed",1,IF('T4-5a. Broking'!I49="No",0.4,0))</f>
        <v>0</v>
      </c>
      <c r="J49" s="2">
        <f>IF('T4-5a. Broking'!J48="Not allowed",1,IF('T4-5a. Broking'!J49="No",0.4,0))</f>
        <v>0</v>
      </c>
      <c r="K49" s="2">
        <f>IF('T4-5a. Broking'!K48="Not allowed",1,IF('T4-5a. Broking'!K49="No",0.4,0))</f>
        <v>0</v>
      </c>
      <c r="L49" s="2">
        <f>IF('T4-5a. Broking'!L48="Not allowed",1,IF('T4-5a. Broking'!L49="No",0.4,0))</f>
        <v>0</v>
      </c>
    </row>
    <row r="50" spans="1:12" ht="12.75" customHeight="1">
      <c r="B50" s="15" t="s">
        <v>163</v>
      </c>
      <c r="C50" s="2">
        <f>IF('T4-5a. Broking'!C50="No",0.5,0)</f>
        <v>0.5</v>
      </c>
      <c r="D50" s="2">
        <f>IF('T4-5a. Broking'!D50="No",0.5,0)</f>
        <v>0</v>
      </c>
      <c r="E50" s="2">
        <f>IF('T4-5a. Broking'!E50="No",0.5,0)</f>
        <v>0.5</v>
      </c>
      <c r="F50" s="2">
        <f>IF('T4-5a. Broking'!F50="No",0.5,0)</f>
        <v>0</v>
      </c>
      <c r="G50" s="2">
        <f>IF('T4-5a. Broking'!G50="No",0.5,0)</f>
        <v>0</v>
      </c>
      <c r="H50" s="2">
        <f>IF('T4-5a. Broking'!H50="No",0.5,0)</f>
        <v>0</v>
      </c>
      <c r="I50" s="2">
        <f>IF('T4-5a. Broking'!I50="No",0.5,0)</f>
        <v>0</v>
      </c>
      <c r="J50" s="2">
        <f>IF('T4-5a. Broking'!J50="No",0.5,0)</f>
        <v>0</v>
      </c>
      <c r="K50" s="2">
        <f>IF('T4-5a. Broking'!K50="No",0.5,0)</f>
        <v>0.5</v>
      </c>
      <c r="L50" s="2">
        <f>IF('T4-5a. Broking'!L50="No",0.5,0)</f>
        <v>0.5</v>
      </c>
    </row>
    <row r="51" spans="1:12" ht="12.75" customHeight="1">
      <c r="B51" s="15" t="s">
        <v>92</v>
      </c>
      <c r="C51" s="2">
        <f>IF('T4-5a. Broking'!C51="No",0.1,0)</f>
        <v>0.1</v>
      </c>
      <c r="D51" s="2">
        <f>IF('T4-5a. Broking'!D51="No",0.1,0)</f>
        <v>0</v>
      </c>
      <c r="E51" s="2">
        <f>IF('T4-5a. Broking'!E51="No",0.1,0)</f>
        <v>0.1</v>
      </c>
      <c r="F51" s="2">
        <f>IF('T4-5a. Broking'!F51="No",0.1,0)</f>
        <v>0</v>
      </c>
      <c r="G51" s="2">
        <f>IF('T4-5a. Broking'!G51="No",0.1,0)</f>
        <v>0</v>
      </c>
      <c r="H51" s="2">
        <f>IF('T4-5a. Broking'!H51="No",0.1,0)</f>
        <v>0</v>
      </c>
      <c r="I51" s="2">
        <f>IF('T4-5a. Broking'!I51="No",0.1,0)</f>
        <v>0</v>
      </c>
      <c r="J51" s="2">
        <f>IF('T4-5a. Broking'!J51="No",0.1,0)</f>
        <v>0.1</v>
      </c>
      <c r="K51" s="2">
        <f>IF('T4-5a. Broking'!K51="No",0.1,0)</f>
        <v>0.1</v>
      </c>
      <c r="L51" s="2">
        <f>IF('T4-5a. Broking'!L51="No",0.1,0)</f>
        <v>0</v>
      </c>
    </row>
    <row r="52" spans="1:12" ht="12.75" customHeight="1">
      <c r="B52" s="6" t="s">
        <v>61</v>
      </c>
      <c r="D52" s="5"/>
      <c r="E52" s="5"/>
      <c r="F52" s="5"/>
      <c r="G52" s="5"/>
      <c r="H52" s="5"/>
      <c r="I52" s="5"/>
      <c r="J52" s="5"/>
      <c r="K52" s="5"/>
      <c r="L52" s="5"/>
    </row>
    <row r="53" spans="1:12" ht="12.75" customHeight="1">
      <c r="B53" s="6"/>
      <c r="D53" s="5"/>
      <c r="E53" s="5"/>
      <c r="F53" s="5"/>
      <c r="G53" s="5"/>
      <c r="H53" s="5"/>
      <c r="I53" s="5"/>
      <c r="J53" s="5"/>
      <c r="K53" s="5"/>
      <c r="L53" s="5"/>
    </row>
    <row r="54" spans="1:12" ht="12.75" customHeight="1">
      <c r="A54" s="3">
        <v>6</v>
      </c>
      <c r="B54" s="3" t="s">
        <v>228</v>
      </c>
      <c r="C54" s="3">
        <f>IF('T4-5a. Broking'!C54="","..",IF('T4-5a. Broking'!C54="..","..",IF('T4-5a. Broking'!C54="No",0,1)))</f>
        <v>0</v>
      </c>
      <c r="D54" s="3">
        <f>IF('T4-5a. Broking'!D54="","..",IF('T4-5a. Broking'!D54="..","..",IF('T4-5a. Broking'!D54="No",0,1)))</f>
        <v>0</v>
      </c>
      <c r="E54" s="3">
        <f>IF('T4-5a. Broking'!E54="","..",IF('T4-5a. Broking'!E54="..","..",IF('T4-5a. Broking'!E54="No",0,1)))</f>
        <v>0</v>
      </c>
      <c r="F54" s="3">
        <f>IF('T4-5a. Broking'!F54="","..",IF('T4-5a. Broking'!F54="..","..",IF('T4-5a. Broking'!F54="No",0,1)))</f>
        <v>0</v>
      </c>
      <c r="G54" s="3">
        <f>IF('T4-5a. Broking'!G54="","..",IF('T4-5a. Broking'!G54="..","..",IF('T4-5a. Broking'!G54="No",0,1)))</f>
        <v>0</v>
      </c>
      <c r="H54" s="3">
        <f>IF('T4-5a. Broking'!H54="","..",IF('T4-5a. Broking'!H54="..","..",IF('T4-5a. Broking'!H54="No",0,1)))</f>
        <v>1</v>
      </c>
      <c r="I54" s="3">
        <f>IF('T4-5a. Broking'!I54="","..",IF('T4-5a. Broking'!I54="..","..",IF('T4-5a. Broking'!I54="No",0,1)))</f>
        <v>0</v>
      </c>
      <c r="J54" s="3">
        <f>IF('T4-5a. Broking'!J54="","..",IF('T4-5a. Broking'!J54="..","..",IF('T4-5a. Broking'!J54="No",0,1)))</f>
        <v>0</v>
      </c>
      <c r="K54" s="3">
        <f>IF('T4-5a. Broking'!K54="","..",IF('T4-5a. Broking'!K54="..","..",IF('T4-5a. Broking'!K54="No",0,1)))</f>
        <v>0</v>
      </c>
      <c r="L54" s="3">
        <f>IF('T4-5a. Broking'!L54="","..",IF('T4-5a. Broking'!L54="..","..",IF('T4-5a. Broking'!L54="No",0,1)))</f>
        <v>0</v>
      </c>
    </row>
    <row r="55" spans="1:12" ht="12.75" customHeight="1">
      <c r="B55" s="5" t="s">
        <v>164</v>
      </c>
      <c r="C55" s="3">
        <f>IF('T4-5a. Broking'!C55="","..",IF('T4-5a. Broking'!C55="..","..",IF('T4-5a. Broking'!C55="No",0,1)))</f>
        <v>0</v>
      </c>
      <c r="D55" s="3">
        <f>IF('T4-5a. Broking'!D55="","..",IF('T4-5a. Broking'!D55="..","..",IF('T4-5a. Broking'!D55="No",0,1)))</f>
        <v>0</v>
      </c>
      <c r="E55" s="3">
        <f>IF('T4-5a. Broking'!E55="","..",IF('T4-5a. Broking'!E55="..","..",IF('T4-5a. Broking'!E55="No",0,1)))</f>
        <v>1</v>
      </c>
      <c r="F55" s="3">
        <f>IF('T4-5a. Broking'!F55="","..",IF('T4-5a. Broking'!F55="..","..",IF('T4-5a. Broking'!F55="No",0,1)))</f>
        <v>0</v>
      </c>
      <c r="G55" s="3">
        <f>IF('T4-5a. Broking'!G55="","..",IF('T4-5a. Broking'!G55="..","..",IF('T4-5a. Broking'!G55="No",0,1)))</f>
        <v>1</v>
      </c>
      <c r="H55" s="3">
        <f>IF('T4-5a. Broking'!H55="","..",IF('T4-5a. Broking'!H55="..","..",IF('T4-5a. Broking'!H55="No",0,1)))</f>
        <v>1</v>
      </c>
      <c r="I55" s="3">
        <f>IF('T4-5a. Broking'!I55="","..",IF('T4-5a. Broking'!I55="..","..",IF('T4-5a. Broking'!I55="No",0,1)))</f>
        <v>0</v>
      </c>
      <c r="J55" s="3">
        <f>IF('T4-5a. Broking'!J55="","..",IF('T4-5a. Broking'!J55="..","..",IF('T4-5a. Broking'!J55="No",0,1)))</f>
        <v>0</v>
      </c>
      <c r="K55" s="3">
        <f>IF('T4-5a. Broking'!K55="","..",IF('T4-5a. Broking'!K55="..","..",IF('T4-5a. Broking'!K55="No",0,1)))</f>
        <v>1</v>
      </c>
      <c r="L55" s="3">
        <f>IF('T4-5a. Broking'!L55="","..",IF('T4-5a. Broking'!L55="..","..",IF('T4-5a. Broking'!L55="No",0,1)))</f>
        <v>0</v>
      </c>
    </row>
    <row r="56" spans="1:12" ht="12.75" customHeight="1">
      <c r="B56" s="5" t="s">
        <v>165</v>
      </c>
      <c r="D56" s="5"/>
      <c r="E56" s="5"/>
      <c r="F56" s="5"/>
      <c r="G56" s="5"/>
      <c r="H56" s="5"/>
      <c r="I56" s="5"/>
      <c r="J56" s="5"/>
      <c r="K56" s="5"/>
      <c r="L56" s="5"/>
    </row>
    <row r="57" spans="1:12" ht="12.75" customHeight="1">
      <c r="B57" s="6" t="s">
        <v>166</v>
      </c>
      <c r="D57" s="5"/>
      <c r="E57" s="5"/>
      <c r="F57" s="5"/>
      <c r="G57" s="5"/>
      <c r="H57" s="5"/>
      <c r="I57" s="5"/>
      <c r="J57" s="5"/>
      <c r="K57" s="5"/>
      <c r="L57" s="5"/>
    </row>
    <row r="58" spans="1:12" ht="12.75" customHeight="1">
      <c r="B58" s="6" t="s">
        <v>61</v>
      </c>
      <c r="D58" s="5"/>
      <c r="E58" s="5"/>
      <c r="F58" s="5"/>
      <c r="G58" s="5"/>
      <c r="H58" s="5"/>
      <c r="I58" s="5"/>
      <c r="J58" s="5"/>
      <c r="K58" s="5"/>
      <c r="L58" s="5"/>
    </row>
    <row r="59" spans="1:12" ht="12.75" customHeight="1">
      <c r="B59" s="6"/>
      <c r="D59" s="5"/>
      <c r="E59" s="5"/>
      <c r="F59" s="5"/>
      <c r="G59" s="5"/>
      <c r="H59" s="5"/>
      <c r="I59" s="5"/>
      <c r="J59" s="5"/>
      <c r="K59" s="5"/>
      <c r="L59" s="5"/>
    </row>
    <row r="60" spans="1:12" ht="12.75" customHeight="1">
      <c r="A60" s="10">
        <v>7</v>
      </c>
      <c r="B60" s="1" t="s">
        <v>167</v>
      </c>
      <c r="C60" s="2"/>
      <c r="D60" s="2"/>
      <c r="E60" s="2"/>
      <c r="F60" s="2"/>
      <c r="G60" s="2"/>
      <c r="H60" s="2"/>
      <c r="I60" s="2"/>
      <c r="J60" s="2"/>
      <c r="K60" s="2"/>
      <c r="L60" s="2"/>
    </row>
    <row r="61" spans="1:12" ht="12.75" customHeight="1">
      <c r="B61" s="14" t="s">
        <v>168</v>
      </c>
      <c r="C61" s="5">
        <f>IF('T4-5a. Broking'!C61="..","..",IF('T4-5a. Broking'!C61="Yes",0,1))</f>
        <v>0</v>
      </c>
      <c r="D61" s="5">
        <f>IF('T4-5a. Broking'!D61="..","..",IF('T4-5a. Broking'!D61="Yes",0,1))</f>
        <v>0</v>
      </c>
      <c r="E61" s="5">
        <f>IF('T4-5a. Broking'!E61="..","..",IF('T4-5a. Broking'!E61="Yes",0,1))</f>
        <v>0</v>
      </c>
      <c r="F61" s="5">
        <f>IF('T4-5a. Broking'!F61="..","..",IF('T4-5a. Broking'!F61="Yes",0,1))</f>
        <v>0</v>
      </c>
      <c r="G61" s="5">
        <f>IF('T4-5a. Broking'!G61="..","..",IF('T4-5a. Broking'!G61="Yes",0,1))</f>
        <v>0</v>
      </c>
      <c r="H61" s="5">
        <f>IF('T4-5a. Broking'!H61="..","..",IF('T4-5a. Broking'!H61="Yes",0,1))</f>
        <v>0</v>
      </c>
      <c r="I61" s="5">
        <f>IF('T4-5a. Broking'!I61="..","..",IF('T4-5a. Broking'!I61="Yes",0,1))</f>
        <v>0</v>
      </c>
      <c r="J61" s="5">
        <f>IF('T4-5a. Broking'!J61="..","..",IF('T4-5a. Broking'!J61="Yes",0,1))</f>
        <v>0</v>
      </c>
      <c r="K61" s="5">
        <f>IF('T4-5a. Broking'!K61="..","..",IF('T4-5a. Broking'!K61="Yes",0,1))</f>
        <v>0</v>
      </c>
      <c r="L61" s="5">
        <f>IF('T4-5a. Broking'!L61="..","..",IF('T4-5a. Broking'!L61="Yes",0,1))</f>
        <v>0</v>
      </c>
    </row>
    <row r="62" spans="1:12" ht="12.75" customHeight="1">
      <c r="B62" s="14" t="s">
        <v>169</v>
      </c>
      <c r="C62" s="5">
        <f>IF('T4-5a. Broking'!C62="..","..",IF('T4-5a. Broking'!C62="Yes",0,1))</f>
        <v>0</v>
      </c>
      <c r="D62" s="5">
        <f>IF('T4-5a. Broking'!D62="..","..",IF('T4-5a. Broking'!D62="Yes",0,1))</f>
        <v>0</v>
      </c>
      <c r="E62" s="5">
        <f>IF('T4-5a. Broking'!E62="..","..",IF('T4-5a. Broking'!E62="Yes",0,1))</f>
        <v>0</v>
      </c>
      <c r="F62" s="5">
        <f>IF('T4-5a. Broking'!F62="..","..",IF('T4-5a. Broking'!F62="Yes",0,1))</f>
        <v>0</v>
      </c>
      <c r="G62" s="5">
        <f>IF('T4-5a. Broking'!G62="..","..",IF('T4-5a. Broking'!G62="Yes",0,1))</f>
        <v>0</v>
      </c>
      <c r="H62" s="5">
        <f>IF('T4-5a. Broking'!H62="..","..",IF('T4-5a. Broking'!H62="Yes",0,1))</f>
        <v>1</v>
      </c>
      <c r="I62" s="5">
        <f>IF('T4-5a. Broking'!I62="..","..",IF('T4-5a. Broking'!I62="Yes",0,1))</f>
        <v>0</v>
      </c>
      <c r="J62" s="5">
        <f>IF('T4-5a. Broking'!J62="..","..",IF('T4-5a. Broking'!J62="Yes",0,1))</f>
        <v>0</v>
      </c>
      <c r="K62" s="5">
        <f>IF('T4-5a. Broking'!K62="..","..",IF('T4-5a. Broking'!K62="Yes",0,1))</f>
        <v>0</v>
      </c>
      <c r="L62" s="5">
        <f>IF('T4-5a. Broking'!L62="..","..",IF('T4-5a. Broking'!L62="Yes",0,1))</f>
        <v>0</v>
      </c>
    </row>
    <row r="63" spans="1:12" ht="12.75" customHeight="1">
      <c r="B63" s="6" t="s">
        <v>61</v>
      </c>
      <c r="D63" s="5"/>
      <c r="E63" s="5"/>
      <c r="F63" s="5"/>
      <c r="G63" s="5"/>
      <c r="H63" s="5"/>
      <c r="I63" s="5"/>
      <c r="J63" s="5"/>
      <c r="K63" s="5"/>
      <c r="L63" s="5"/>
    </row>
    <row r="64" spans="1:12" ht="12.75" customHeight="1">
      <c r="B64" s="6"/>
      <c r="D64" s="5"/>
      <c r="E64" s="5"/>
      <c r="F64" s="5"/>
      <c r="G64" s="5"/>
      <c r="H64" s="5"/>
      <c r="I64" s="5"/>
      <c r="J64" s="5"/>
      <c r="K64" s="5"/>
      <c r="L64" s="5"/>
    </row>
    <row r="65" spans="1:12" ht="12.75" customHeight="1">
      <c r="A65" s="10">
        <v>8</v>
      </c>
      <c r="B65" s="1" t="s">
        <v>170</v>
      </c>
      <c r="C65" s="2"/>
      <c r="D65" s="2"/>
      <c r="E65" s="2"/>
      <c r="F65" s="2"/>
      <c r="G65" s="2"/>
      <c r="H65" s="2"/>
      <c r="I65" s="2"/>
      <c r="J65" s="2"/>
      <c r="K65" s="2"/>
      <c r="L65" s="2"/>
    </row>
    <row r="66" spans="1:12" ht="12.75" customHeight="1">
      <c r="B66" s="14" t="s">
        <v>171</v>
      </c>
      <c r="C66" s="5">
        <f>IF('T4-5a. Broking'!C66="Yes",1,0)</f>
        <v>0</v>
      </c>
      <c r="D66" s="5">
        <f>IF('T4-5a. Broking'!D66="Yes",1,0)</f>
        <v>0</v>
      </c>
      <c r="E66" s="5">
        <f>IF('T4-5a. Broking'!E66="Yes",1,0)</f>
        <v>0</v>
      </c>
      <c r="F66" s="5">
        <f>IF('T4-5a. Broking'!F66="Yes",1,0)</f>
        <v>0</v>
      </c>
      <c r="G66" s="5">
        <f>IF('T4-5a. Broking'!G66="Yes",1,0)</f>
        <v>0</v>
      </c>
      <c r="H66" s="5">
        <f>IF('T4-5a. Broking'!H66="Yes",1,0)</f>
        <v>1</v>
      </c>
      <c r="I66" s="5">
        <f>IF('T4-5a. Broking'!I66="Yes",1,0)</f>
        <v>0</v>
      </c>
      <c r="J66" s="5">
        <f>IF('T4-5a. Broking'!J66="Yes",1,0)</f>
        <v>0</v>
      </c>
      <c r="K66" s="5">
        <f>IF('T4-5a. Broking'!K66="Yes",1,0)</f>
        <v>0</v>
      </c>
      <c r="L66" s="5">
        <f>IF('T4-5a. Broking'!L66="Yes",1,0)</f>
        <v>0</v>
      </c>
    </row>
    <row r="67" spans="1:12" ht="12.75" customHeight="1">
      <c r="B67" s="14" t="s">
        <v>172</v>
      </c>
      <c r="C67" s="5">
        <f>IF('T4-5a. Broking'!C67="Yes",0.5,0)</f>
        <v>0</v>
      </c>
      <c r="D67" s="5">
        <f>IF('T4-5a. Broking'!D67="Yes",0.5,0)</f>
        <v>0</v>
      </c>
      <c r="E67" s="5">
        <f>IF('T4-5a. Broking'!E67="Yes",0.5,0)</f>
        <v>0</v>
      </c>
      <c r="F67" s="5">
        <f>IF('T4-5a. Broking'!F67="Yes",0.5,0)</f>
        <v>0</v>
      </c>
      <c r="G67" s="5">
        <f>IF('T4-5a. Broking'!G67="Yes",0.5,0)</f>
        <v>0</v>
      </c>
      <c r="H67" s="5">
        <f>IF('T4-5a. Broking'!H67="Yes",0.5,0)</f>
        <v>0</v>
      </c>
      <c r="I67" s="5">
        <f>IF('T4-5a. Broking'!I67="Yes",0.5,0)</f>
        <v>0</v>
      </c>
      <c r="J67" s="5">
        <f>IF('T4-5a. Broking'!J67="Yes",0.5,0)</f>
        <v>0</v>
      </c>
      <c r="K67" s="5">
        <f>IF('T4-5a. Broking'!K67="Yes",0.5,0)</f>
        <v>0</v>
      </c>
      <c r="L67" s="5">
        <f>IF('T4-5a. Broking'!L67="Yes",0.5,0)</f>
        <v>0</v>
      </c>
    </row>
    <row r="68" spans="1:12" ht="12.75" customHeight="1">
      <c r="B68" s="14" t="s">
        <v>173</v>
      </c>
      <c r="D68" s="5"/>
      <c r="E68" s="5"/>
      <c r="F68" s="5"/>
      <c r="G68" s="5"/>
      <c r="H68" s="5"/>
      <c r="I68" s="5"/>
      <c r="J68" s="5"/>
      <c r="K68" s="5"/>
      <c r="L68" s="5"/>
    </row>
    <row r="69" spans="1:12" ht="12.75" customHeight="1">
      <c r="B69" s="6" t="s">
        <v>61</v>
      </c>
      <c r="D69" s="5"/>
      <c r="E69" s="5"/>
      <c r="F69" s="5"/>
      <c r="G69" s="5"/>
      <c r="H69" s="5"/>
      <c r="I69" s="5"/>
      <c r="J69" s="5"/>
      <c r="K69" s="5"/>
      <c r="L69" s="5"/>
    </row>
    <row r="70" spans="1:12" ht="12.75" customHeight="1">
      <c r="B70" s="6"/>
      <c r="D70" s="5"/>
      <c r="E70" s="5"/>
      <c r="F70" s="5"/>
      <c r="G70" s="5"/>
      <c r="H70" s="5"/>
      <c r="I70" s="5"/>
      <c r="J70" s="5"/>
      <c r="K70" s="5"/>
      <c r="L70" s="5"/>
    </row>
    <row r="71" spans="1:12" ht="12.75" customHeight="1">
      <c r="A71" s="10" t="s">
        <v>174</v>
      </c>
      <c r="B71" s="1" t="s">
        <v>175</v>
      </c>
      <c r="C71" s="2"/>
      <c r="D71" s="2"/>
      <c r="E71" s="2"/>
      <c r="F71" s="2"/>
      <c r="G71" s="2"/>
      <c r="H71" s="2"/>
      <c r="I71" s="2"/>
      <c r="J71" s="2"/>
      <c r="K71" s="2"/>
      <c r="L71" s="2"/>
    </row>
    <row r="72" spans="1:12" ht="12.75" customHeight="1">
      <c r="B72" s="1" t="s">
        <v>186</v>
      </c>
      <c r="C72" s="2"/>
      <c r="D72" s="2"/>
      <c r="E72" s="2"/>
      <c r="F72" s="2"/>
      <c r="G72" s="2"/>
      <c r="H72" s="2"/>
      <c r="I72" s="2"/>
      <c r="J72" s="2"/>
      <c r="K72" s="2"/>
      <c r="L72" s="2"/>
    </row>
    <row r="73" spans="1:12" ht="12.75" customHeight="1">
      <c r="B73" s="15" t="s">
        <v>176</v>
      </c>
      <c r="C73" s="2">
        <f>IF('T4-5a. Broking'!C72="Not allowed", 1,IF('T4-5a. Broking'!C73="Yes",1,0))</f>
        <v>0</v>
      </c>
      <c r="D73" s="2">
        <f>IF('T4-5a. Broking'!D72="Not allowed", 1,IF('T4-5a. Broking'!D73="Yes",1,0))</f>
        <v>0</v>
      </c>
      <c r="E73" s="2">
        <f>IF('T4-5a. Broking'!E72="Not allowed", 1,IF('T4-5a. Broking'!E73="Yes",1,0))</f>
        <v>0</v>
      </c>
      <c r="F73" s="2">
        <f>IF('T4-5a. Broking'!F72="Not allowed", 1,IF('T4-5a. Broking'!F73="Yes",1,0))</f>
        <v>0</v>
      </c>
      <c r="G73" s="2">
        <f>IF('T4-5a. Broking'!G72="Not allowed", 1,IF('T4-5a. Broking'!G73="Yes",1,0))</f>
        <v>0</v>
      </c>
      <c r="H73" s="2">
        <f>IF('T4-5a. Broking'!H72="Not allowed", 1,IF('T4-5a. Broking'!H73="Yes",1,0))</f>
        <v>0</v>
      </c>
      <c r="I73" s="2">
        <f>IF('T4-5a. Broking'!I72="Not allowed", 1,IF('T4-5a. Broking'!I73="Yes",1,0))</f>
        <v>0</v>
      </c>
      <c r="J73" s="2">
        <f>IF('T4-5a. Broking'!J72="Not allowed", 1,IF('T4-5a. Broking'!J73="Yes",1,0))</f>
        <v>0</v>
      </c>
      <c r="K73" s="2">
        <f>IF('T4-5a. Broking'!K72="Not allowed", 1,IF('T4-5a. Broking'!K73="Yes",1,0))</f>
        <v>0</v>
      </c>
      <c r="L73" s="2">
        <f>IF('T4-5a. Broking'!L72="Not allowed", 1,IF('T4-5a. Broking'!L73="Yes",1,0))</f>
        <v>0</v>
      </c>
    </row>
    <row r="74" spans="1:12" ht="12.75" customHeight="1">
      <c r="B74" s="15" t="s">
        <v>177</v>
      </c>
      <c r="C74" s="2">
        <f>IF('T4-5a. Broking'!C74="Yes",0.3,0)</f>
        <v>0</v>
      </c>
      <c r="D74" s="2">
        <f>IF('T4-5a. Broking'!D74="Yes",0.3,0)</f>
        <v>0</v>
      </c>
      <c r="E74" s="2">
        <f>IF('T4-5a. Broking'!E74="Yes",0.3,0)</f>
        <v>0</v>
      </c>
      <c r="F74" s="2">
        <f>IF('T4-5a. Broking'!F74="Yes",0.3,0)</f>
        <v>0</v>
      </c>
      <c r="G74" s="2">
        <f>IF('T4-5a. Broking'!G74="Yes",0.3,0)</f>
        <v>0</v>
      </c>
      <c r="H74" s="2">
        <f>IF('T4-5a. Broking'!H74="Yes",0.3,0)</f>
        <v>0.3</v>
      </c>
      <c r="I74" s="2">
        <f>IF('T4-5a. Broking'!I74="Yes",0.3,0)</f>
        <v>0</v>
      </c>
      <c r="J74" s="2">
        <f>IF('T4-5a. Broking'!J74="Yes",0.3,0)</f>
        <v>0</v>
      </c>
      <c r="K74" s="2">
        <f>IF('T4-5a. Broking'!K74="Yes",0.3,0)</f>
        <v>0</v>
      </c>
      <c r="L74" s="2">
        <f>IF('T4-5a. Broking'!L74="Yes",0.3,0)</f>
        <v>0</v>
      </c>
    </row>
    <row r="75" spans="1:12" ht="12.75" customHeight="1">
      <c r="B75" s="14" t="s">
        <v>178</v>
      </c>
      <c r="C75" s="5">
        <f>IF('T4-5a. Broking'!C75="",0,0.6)</f>
        <v>0</v>
      </c>
      <c r="D75" s="5">
        <f>IF('T4-5a. Broking'!D75="",0,0.6)</f>
        <v>0</v>
      </c>
      <c r="E75" s="5">
        <f>IF('T4-5a. Broking'!E75="",0,0.6)</f>
        <v>0</v>
      </c>
      <c r="F75" s="5">
        <f>IF('T4-5a. Broking'!F75="",0,0.6)</f>
        <v>0</v>
      </c>
      <c r="G75" s="5">
        <f>IF('T4-5a. Broking'!G75="",0,0.6)</f>
        <v>0</v>
      </c>
      <c r="H75" s="5">
        <f>IF('T4-5a. Broking'!H75="",0,0.6)</f>
        <v>0</v>
      </c>
      <c r="I75" s="5">
        <f>IF('T4-5a. Broking'!I75="",0,0.6)</f>
        <v>0</v>
      </c>
      <c r="J75" s="5">
        <f>IF('T4-5a. Broking'!J75="",0,0.6)</f>
        <v>0</v>
      </c>
      <c r="K75" s="5">
        <f>IF('T4-5a. Broking'!K75="",0,0.6)</f>
        <v>0</v>
      </c>
      <c r="L75" s="5">
        <f>IF('T4-5a. Broking'!L75="",0,0.6)</f>
        <v>0</v>
      </c>
    </row>
    <row r="76" spans="1:12" ht="12.75" customHeight="1">
      <c r="B76" s="15" t="s">
        <v>179</v>
      </c>
      <c r="C76" s="5">
        <f>IF('T4-5a. Broking'!C76="",0,0.1)</f>
        <v>0</v>
      </c>
      <c r="D76" s="5">
        <f>IF('T4-5a. Broking'!D76="",0,0.1)</f>
        <v>0</v>
      </c>
      <c r="E76" s="5">
        <f>IF('T4-5a. Broking'!E76="",0,0.1)</f>
        <v>0</v>
      </c>
      <c r="F76" s="5">
        <f>IF('T4-5a. Broking'!F76="",0,0.1)</f>
        <v>0</v>
      </c>
      <c r="G76" s="5">
        <f>IF('T4-5a. Broking'!G76="",0,0.1)</f>
        <v>0</v>
      </c>
      <c r="H76" s="5">
        <f>IF('T4-5a. Broking'!H76="",0,0.1)</f>
        <v>0</v>
      </c>
      <c r="I76" s="5">
        <f>IF('T4-5a. Broking'!I76="",0,0.1)</f>
        <v>0</v>
      </c>
      <c r="J76" s="5">
        <f>IF('T4-5a. Broking'!J76="",0,0.1)</f>
        <v>0</v>
      </c>
      <c r="K76" s="5">
        <f>IF('T4-5a. Broking'!K76="",0,0.1)</f>
        <v>0</v>
      </c>
      <c r="L76" s="5">
        <f>IF('T4-5a. Broking'!L76="",0,0.1)</f>
        <v>0</v>
      </c>
    </row>
    <row r="77" spans="1:12" ht="12.75" customHeight="1">
      <c r="B77" s="15" t="s">
        <v>66</v>
      </c>
      <c r="C77" s="2"/>
      <c r="D77" s="2"/>
      <c r="E77" s="2"/>
      <c r="F77" s="2"/>
      <c r="G77" s="2"/>
      <c r="H77" s="2"/>
      <c r="I77" s="2"/>
      <c r="J77" s="2"/>
      <c r="K77" s="2"/>
      <c r="L77" s="2"/>
    </row>
    <row r="78" spans="1:12" ht="12.75" customHeight="1">
      <c r="B78" s="16" t="s">
        <v>213</v>
      </c>
      <c r="C78" s="2"/>
      <c r="D78" s="2"/>
      <c r="E78" s="2"/>
      <c r="F78" s="2"/>
      <c r="G78" s="2"/>
      <c r="H78" s="2"/>
      <c r="I78" s="2"/>
      <c r="J78" s="2"/>
      <c r="K78" s="2"/>
      <c r="L78" s="2"/>
    </row>
    <row r="79" spans="1:12" ht="12.75" customHeight="1">
      <c r="B79" s="15" t="s">
        <v>176</v>
      </c>
      <c r="C79" s="2">
        <f>IF('T4-5a. Broking'!C78="Not allowed", 1,IF('T4-5a. Broking'!C79="Yes",1,0))</f>
        <v>0</v>
      </c>
      <c r="D79" s="2">
        <f>IF('T4-5a. Broking'!D78="Not allowed", 1,IF('T4-5a. Broking'!D79="Yes",1,0))</f>
        <v>0</v>
      </c>
      <c r="E79" s="2">
        <f>IF('T4-5a. Broking'!E78="Not allowed", 1,IF('T4-5a. Broking'!E79="Yes",1,0))</f>
        <v>0</v>
      </c>
      <c r="F79" s="2">
        <f>IF('T4-5a. Broking'!F78="Not allowed", 1,IF('T4-5a. Broking'!F79="Yes",1,0))</f>
        <v>0</v>
      </c>
      <c r="G79" s="2">
        <f>IF('T4-5a. Broking'!G78="Not allowed", 1,IF('T4-5a. Broking'!G79="Yes",1,0))</f>
        <v>0</v>
      </c>
      <c r="H79" s="2">
        <f>IF('T4-5a. Broking'!H78="Not allowed", 1,IF('T4-5a. Broking'!H79="Yes",1,0))</f>
        <v>1</v>
      </c>
      <c r="I79" s="2">
        <f>IF('T4-5a. Broking'!I78="Not allowed", 1,IF('T4-5a. Broking'!I79="Yes",1,0))</f>
        <v>0</v>
      </c>
      <c r="J79" s="2">
        <f>IF('T4-5a. Broking'!J78="Not allowed", 1,IF('T4-5a. Broking'!J79="Yes",1,0))</f>
        <v>0</v>
      </c>
      <c r="K79" s="2">
        <f>IF('T4-5a. Broking'!K78="Not allowed", 1,IF('T4-5a. Broking'!K79="Yes",1,0))</f>
        <v>0</v>
      </c>
      <c r="L79" s="2">
        <f>IF('T4-5a. Broking'!L78="Not allowed", 1,IF('T4-5a. Broking'!L79="Yes",1,0))</f>
        <v>0</v>
      </c>
    </row>
    <row r="80" spans="1:12" ht="12.75" customHeight="1">
      <c r="B80" s="15" t="s">
        <v>177</v>
      </c>
      <c r="C80" s="2">
        <f>IF('T4-5a. Broking'!C80="Yes",0.3,0)</f>
        <v>0</v>
      </c>
      <c r="D80" s="2">
        <f>IF('T4-5a. Broking'!D80="Yes",0.3,0)</f>
        <v>0</v>
      </c>
      <c r="E80" s="2">
        <f>IF('T4-5a. Broking'!E80="Yes",0.3,0)</f>
        <v>0</v>
      </c>
      <c r="F80" s="2">
        <f>IF('T4-5a. Broking'!F80="Yes",0.3,0)</f>
        <v>0</v>
      </c>
      <c r="G80" s="2">
        <f>IF('T4-5a. Broking'!G80="Yes",0.3,0)</f>
        <v>0</v>
      </c>
      <c r="H80" s="2">
        <f>IF('T4-5a. Broking'!H80="Yes",0.3,0)</f>
        <v>0</v>
      </c>
      <c r="I80" s="2">
        <f>IF('T4-5a. Broking'!I80="Yes",0.3,0)</f>
        <v>0</v>
      </c>
      <c r="J80" s="2">
        <f>IF('T4-5a. Broking'!J80="Yes",0.3,0)</f>
        <v>0</v>
      </c>
      <c r="K80" s="2">
        <f>IF('T4-5a. Broking'!K80="Yes",0.3,0)</f>
        <v>0</v>
      </c>
      <c r="L80" s="2">
        <f>IF('T4-5a. Broking'!L80="Yes",0.3,0)</f>
        <v>0</v>
      </c>
    </row>
    <row r="81" spans="1:12" ht="12.75" customHeight="1">
      <c r="B81" s="14" t="s">
        <v>178</v>
      </c>
      <c r="C81" s="5">
        <f>IF('T4-5a. Broking'!C81="",0,0.6)</f>
        <v>0</v>
      </c>
      <c r="D81" s="5">
        <f>IF('T4-5a. Broking'!D81="",0,0.6)</f>
        <v>0</v>
      </c>
      <c r="E81" s="5">
        <f>IF('T4-5a. Broking'!E81="",0,0.6)</f>
        <v>0</v>
      </c>
      <c r="F81" s="5">
        <f>IF('T4-5a. Broking'!F81="",0,0.6)</f>
        <v>0</v>
      </c>
      <c r="G81" s="5">
        <f>IF('T4-5a. Broking'!G81="",0,0.6)</f>
        <v>0</v>
      </c>
      <c r="H81" s="5">
        <f>IF('T4-5a. Broking'!H81="",0,0.6)</f>
        <v>0</v>
      </c>
      <c r="I81" s="5">
        <f>IF('T4-5a. Broking'!I81="",0,0.6)</f>
        <v>0.6</v>
      </c>
      <c r="J81" s="5">
        <f>IF('T4-5a. Broking'!J81="",0,0.6)</f>
        <v>0</v>
      </c>
      <c r="K81" s="5">
        <f>IF('T4-5a. Broking'!K81="",0,0.6)</f>
        <v>0</v>
      </c>
      <c r="L81" s="5">
        <f>IF('T4-5a. Broking'!L81="",0,0.6)</f>
        <v>0</v>
      </c>
    </row>
    <row r="82" spans="1:12" ht="12.75" customHeight="1">
      <c r="B82" s="15" t="s">
        <v>179</v>
      </c>
      <c r="C82" s="5">
        <f>IF('T4-5a. Broking'!C82="",0,0.1)</f>
        <v>0</v>
      </c>
      <c r="D82" s="5">
        <f>IF('T4-5a. Broking'!D82="",0,0.1)</f>
        <v>0</v>
      </c>
      <c r="E82" s="5">
        <f>IF('T4-5a. Broking'!E82="",0,0.1)</f>
        <v>0</v>
      </c>
      <c r="F82" s="5">
        <f>IF('T4-5a. Broking'!F82="",0,0.1)</f>
        <v>0</v>
      </c>
      <c r="G82" s="5">
        <f>IF('T4-5a. Broking'!G82="",0,0.1)</f>
        <v>0</v>
      </c>
      <c r="H82" s="5">
        <f>IF('T4-5a. Broking'!H82="",0,0.1)</f>
        <v>0</v>
      </c>
      <c r="I82" s="5">
        <f>IF('T4-5a. Broking'!I82="",0,0.1)</f>
        <v>0.1</v>
      </c>
      <c r="J82" s="5">
        <f>IF('T4-5a. Broking'!J82="",0,0.1)</f>
        <v>0</v>
      </c>
      <c r="K82" s="5">
        <f>IF('T4-5a. Broking'!K82="",0,0.1)</f>
        <v>0</v>
      </c>
      <c r="L82" s="5">
        <f>IF('T4-5a. Broking'!L82="",0,0.1)</f>
        <v>0</v>
      </c>
    </row>
    <row r="83" spans="1:12" ht="12.75" customHeight="1">
      <c r="B83" s="15" t="s">
        <v>66</v>
      </c>
      <c r="C83" s="2"/>
      <c r="D83" s="2"/>
      <c r="E83" s="2"/>
      <c r="F83" s="2"/>
      <c r="G83" s="2"/>
      <c r="H83" s="2"/>
      <c r="I83" s="2"/>
      <c r="J83" s="2"/>
      <c r="K83" s="2"/>
      <c r="L83" s="2"/>
    </row>
    <row r="84" spans="1:12" ht="12.75" customHeight="1">
      <c r="B84" s="6" t="s">
        <v>61</v>
      </c>
      <c r="D84" s="5"/>
      <c r="E84" s="5"/>
      <c r="F84" s="5"/>
      <c r="G84" s="5"/>
      <c r="H84" s="5"/>
      <c r="I84" s="5"/>
      <c r="J84" s="5"/>
      <c r="K84" s="5"/>
      <c r="L84" s="5"/>
    </row>
    <row r="85" spans="1:12" ht="12.75" customHeight="1">
      <c r="B85" s="15"/>
      <c r="C85" s="2"/>
      <c r="D85" s="2"/>
      <c r="E85" s="2"/>
      <c r="F85" s="2"/>
      <c r="G85" s="2"/>
      <c r="H85" s="2"/>
      <c r="I85" s="2"/>
      <c r="J85" s="2"/>
      <c r="K85" s="2"/>
      <c r="L85" s="2"/>
    </row>
    <row r="86" spans="1:12" ht="12.75" customHeight="1">
      <c r="A86" s="10" t="s">
        <v>180</v>
      </c>
      <c r="B86" s="1" t="s">
        <v>181</v>
      </c>
      <c r="C86" s="2"/>
      <c r="D86" s="2"/>
      <c r="E86" s="2"/>
      <c r="F86" s="2"/>
      <c r="G86" s="2"/>
      <c r="H86" s="2"/>
      <c r="I86" s="2"/>
      <c r="J86" s="2"/>
      <c r="K86" s="2"/>
      <c r="L86" s="2"/>
    </row>
    <row r="87" spans="1:12" ht="12.75" customHeight="1">
      <c r="B87" s="1" t="s">
        <v>186</v>
      </c>
      <c r="C87" s="2"/>
      <c r="D87" s="2"/>
      <c r="E87" s="2"/>
      <c r="F87" s="2"/>
      <c r="G87" s="2"/>
      <c r="H87" s="2"/>
      <c r="I87" s="2"/>
      <c r="J87" s="2"/>
      <c r="K87" s="2"/>
      <c r="L87" s="2"/>
    </row>
    <row r="88" spans="1:12" ht="12.75" customHeight="1">
      <c r="B88" s="15" t="s">
        <v>182</v>
      </c>
      <c r="C88" s="2">
        <f>IF('T4-5a. Broking'!C87="Not allowed", 1,IF('T4-5a. Broking'!C88="Yes",1,0))</f>
        <v>0</v>
      </c>
      <c r="D88" s="2">
        <f>IF('T4-5a. Broking'!D87="Not allowed", 1,IF('T4-5a. Broking'!D88="Yes",1,0))</f>
        <v>0</v>
      </c>
      <c r="E88" s="2">
        <f>IF('T4-5a. Broking'!E87="Not allowed", 1,IF('T4-5a. Broking'!E88="Yes",1,0))</f>
        <v>0</v>
      </c>
      <c r="F88" s="2">
        <f>IF('T4-5a. Broking'!F87="Not allowed", 1,IF('T4-5a. Broking'!F88="Yes",1,0))</f>
        <v>0</v>
      </c>
      <c r="G88" s="2">
        <f>IF('T4-5a. Broking'!G87="Not allowed", 1,IF('T4-5a. Broking'!G88="Yes",1,0))</f>
        <v>0</v>
      </c>
      <c r="H88" s="2">
        <f>IF('T4-5a. Broking'!H87="Not allowed", 1,IF('T4-5a. Broking'!H88="Yes",1,0))</f>
        <v>1</v>
      </c>
      <c r="I88" s="2">
        <f>IF('T4-5a. Broking'!I87="Not allowed", 1,IF('T4-5a. Broking'!I88="Yes",1,0))</f>
        <v>0</v>
      </c>
      <c r="J88" s="2">
        <f>IF('T4-5a. Broking'!J87="Not allowed", 1,IF('T4-5a. Broking'!J88="Yes",1,0))</f>
        <v>0</v>
      </c>
      <c r="K88" s="2">
        <f>IF('T4-5a. Broking'!K87="Not allowed", 1,IF('T4-5a. Broking'!K88="Yes",1,0))</f>
        <v>0</v>
      </c>
      <c r="L88" s="2">
        <f>IF('T4-5a. Broking'!L87="Not allowed", 1,IF('T4-5a. Broking'!L88="Yes",1,0))</f>
        <v>1</v>
      </c>
    </row>
    <row r="89" spans="1:12" ht="12.75" customHeight="1">
      <c r="B89" s="15" t="s">
        <v>183</v>
      </c>
      <c r="C89" s="2">
        <f>IF('T4-5a. Broking'!C89="Yes",0.5,0)</f>
        <v>0</v>
      </c>
      <c r="D89" s="2">
        <f>IF('T4-5a. Broking'!D89="Yes",0.5,0)</f>
        <v>0</v>
      </c>
      <c r="E89" s="2">
        <f>IF('T4-5a. Broking'!E89="Yes",0.5,0)</f>
        <v>0.5</v>
      </c>
      <c r="F89" s="2">
        <f>IF('T4-5a. Broking'!F89="Yes",0.5,0)</f>
        <v>0</v>
      </c>
      <c r="G89" s="2">
        <f>IF('T4-5a. Broking'!G89="Yes",0.5,0)</f>
        <v>0</v>
      </c>
      <c r="H89" s="2">
        <f>IF('T4-5a. Broking'!H89="Yes",0.5,0)</f>
        <v>0</v>
      </c>
      <c r="I89" s="2">
        <f>IF('T4-5a. Broking'!I89="Yes",0.5,0)</f>
        <v>0.5</v>
      </c>
      <c r="J89" s="2">
        <f>IF('T4-5a. Broking'!J89="Yes",0.5,0)</f>
        <v>0</v>
      </c>
      <c r="K89" s="2">
        <f>IF('T4-5a. Broking'!K89="Yes",0.5,0)</f>
        <v>0.5</v>
      </c>
      <c r="L89" s="2">
        <f>IF('T4-5a. Broking'!L89="Yes",0.5,0)</f>
        <v>0</v>
      </c>
    </row>
    <row r="90" spans="1:12" ht="12.75" customHeight="1">
      <c r="B90" s="15" t="s">
        <v>184</v>
      </c>
      <c r="C90" s="2">
        <f>IF('T4-5a. Broking'!C90="Yes",0.1,0)</f>
        <v>0</v>
      </c>
      <c r="D90" s="2">
        <f>IF('T4-5a. Broking'!D90="Yes",0.1,0)</f>
        <v>0</v>
      </c>
      <c r="E90" s="2">
        <f>IF('T4-5a. Broking'!E90="Yes",0.1,0)</f>
        <v>0</v>
      </c>
      <c r="F90" s="2">
        <f>IF('T4-5a. Broking'!F90="Yes",0.1,0)</f>
        <v>0</v>
      </c>
      <c r="G90" s="2">
        <f>IF('T4-5a. Broking'!G90="Yes",0.1,0)</f>
        <v>0</v>
      </c>
      <c r="H90" s="2">
        <f>IF('T4-5a. Broking'!H90="Yes",0.1,0)</f>
        <v>0</v>
      </c>
      <c r="I90" s="2">
        <f>IF('T4-5a. Broking'!I90="Yes",0.1,0)</f>
        <v>0.1</v>
      </c>
      <c r="J90" s="2">
        <f>IF('T4-5a. Broking'!J90="Yes",0.1,0)</f>
        <v>0</v>
      </c>
      <c r="K90" s="2">
        <f>IF('T4-5a. Broking'!K90="Yes",0.1,0)</f>
        <v>0.1</v>
      </c>
      <c r="L90" s="2">
        <f>IF('T4-5a. Broking'!L90="Yes",0.1,0)</f>
        <v>0</v>
      </c>
    </row>
    <row r="91" spans="1:12" ht="12.75" customHeight="1">
      <c r="B91" s="15" t="s">
        <v>96</v>
      </c>
      <c r="C91" s="2"/>
      <c r="D91" s="2"/>
      <c r="E91" s="2"/>
      <c r="F91" s="2"/>
      <c r="G91" s="2"/>
      <c r="H91" s="2"/>
      <c r="I91" s="2"/>
      <c r="J91" s="2"/>
      <c r="K91" s="2"/>
      <c r="L91" s="2"/>
    </row>
    <row r="92" spans="1:12" ht="12.75" customHeight="1">
      <c r="B92" s="16" t="s">
        <v>213</v>
      </c>
      <c r="C92" s="2"/>
      <c r="D92" s="2"/>
      <c r="E92" s="2"/>
      <c r="F92" s="2"/>
      <c r="G92" s="2"/>
      <c r="H92" s="2"/>
      <c r="I92" s="2"/>
      <c r="J92" s="2"/>
      <c r="K92" s="2"/>
      <c r="L92" s="2"/>
    </row>
    <row r="93" spans="1:12" ht="12.75" customHeight="1">
      <c r="B93" s="15" t="s">
        <v>182</v>
      </c>
      <c r="C93" s="2">
        <f>IF('T4-5a. Broking'!C92="Not allowed", 1,IF('T4-5a. Broking'!C93="Yes",1,0))</f>
        <v>0</v>
      </c>
      <c r="D93" s="2">
        <f>IF('T4-5a. Broking'!D92="Not allowed", 1,IF('T4-5a. Broking'!D93="Yes",1,0))</f>
        <v>0</v>
      </c>
      <c r="E93" s="2">
        <f>IF('T4-5a. Broking'!E92="Not allowed", 1,IF('T4-5a. Broking'!E93="Yes",1,0))</f>
        <v>0</v>
      </c>
      <c r="F93" s="2">
        <f>IF('T4-5a. Broking'!F92="Not allowed", 1,IF('T4-5a. Broking'!F93="Yes",1,0))</f>
        <v>0</v>
      </c>
      <c r="G93" s="2">
        <f>IF('T4-5a. Broking'!G92="Not allowed", 1,IF('T4-5a. Broking'!G93="Yes",1,0))</f>
        <v>0</v>
      </c>
      <c r="H93" s="2">
        <f>IF('T4-5a. Broking'!H92="Not allowed", 1,IF('T4-5a. Broking'!H93="Yes",1,0))</f>
        <v>1</v>
      </c>
      <c r="I93" s="2">
        <f>IF('T4-5a. Broking'!I92="Not allowed", 1,IF('T4-5a. Broking'!I93="Yes",1,0))</f>
        <v>0</v>
      </c>
      <c r="J93" s="2">
        <f>IF('T4-5a. Broking'!J92="Not allowed", 1,IF('T4-5a. Broking'!J93="Yes",1,0))</f>
        <v>0</v>
      </c>
      <c r="K93" s="2">
        <f>IF('T4-5a. Broking'!K92="Not allowed", 1,IF('T4-5a. Broking'!K93="Yes",1,0))</f>
        <v>0</v>
      </c>
      <c r="L93" s="2">
        <f>IF('T4-5a. Broking'!L92="Not allowed", 1,IF('T4-5a. Broking'!L93="Yes",1,0))</f>
        <v>1</v>
      </c>
    </row>
    <row r="94" spans="1:12" ht="12.75" customHeight="1">
      <c r="B94" s="15" t="s">
        <v>183</v>
      </c>
      <c r="C94" s="2">
        <f>IF('T4-5a. Broking'!C94="Yes",0.5,0)</f>
        <v>0</v>
      </c>
      <c r="D94" s="2">
        <f>IF('T4-5a. Broking'!D94="Yes",0.5,0)</f>
        <v>0</v>
      </c>
      <c r="E94" s="2">
        <f>IF('T4-5a. Broking'!E94="Yes",0.5,0)</f>
        <v>0.5</v>
      </c>
      <c r="F94" s="2">
        <f>IF('T4-5a. Broking'!F94="Yes",0.5,0)</f>
        <v>0</v>
      </c>
      <c r="G94" s="2">
        <f>IF('T4-5a. Broking'!G94="Yes",0.5,0)</f>
        <v>0</v>
      </c>
      <c r="H94" s="2">
        <f>IF('T4-5a. Broking'!H94="Yes",0.5,0)</f>
        <v>0</v>
      </c>
      <c r="I94" s="2">
        <f>IF('T4-5a. Broking'!I94="Yes",0.5,0)</f>
        <v>0.5</v>
      </c>
      <c r="J94" s="2">
        <f>IF('T4-5a. Broking'!J94="Yes",0.5,0)</f>
        <v>0</v>
      </c>
      <c r="K94" s="2">
        <f>IF('T4-5a. Broking'!K94="Yes",0.5,0)</f>
        <v>0.5</v>
      </c>
      <c r="L94" s="2">
        <f>IF('T4-5a. Broking'!L94="Yes",0.5,0)</f>
        <v>0</v>
      </c>
    </row>
    <row r="95" spans="1:12" ht="12.75" customHeight="1">
      <c r="B95" s="15" t="s">
        <v>184</v>
      </c>
      <c r="C95" s="2">
        <f>IF('T4-5a. Broking'!C95="Yes",0.1,0)</f>
        <v>0</v>
      </c>
      <c r="D95" s="2">
        <f>IF('T4-5a. Broking'!D95="Yes",0.1,0)</f>
        <v>0</v>
      </c>
      <c r="E95" s="2">
        <f>IF('T4-5a. Broking'!E95="Yes",0.1,0)</f>
        <v>0</v>
      </c>
      <c r="F95" s="2">
        <f>IF('T4-5a. Broking'!F95="Yes",0.1,0)</f>
        <v>0</v>
      </c>
      <c r="G95" s="2">
        <f>IF('T4-5a. Broking'!G95="Yes",0.1,0)</f>
        <v>0</v>
      </c>
      <c r="H95" s="2">
        <f>IF('T4-5a. Broking'!H95="Yes",0.1,0)</f>
        <v>0</v>
      </c>
      <c r="I95" s="2">
        <f>IF('T4-5a. Broking'!I95="Yes",0.1,0)</f>
        <v>0.1</v>
      </c>
      <c r="J95" s="2">
        <f>IF('T4-5a. Broking'!J95="Yes",0.1,0)</f>
        <v>0</v>
      </c>
      <c r="K95" s="2">
        <f>IF('T4-5a. Broking'!K95="Yes",0.1,0)</f>
        <v>0.1</v>
      </c>
      <c r="L95" s="2">
        <f>IF('T4-5a. Broking'!L95="Yes",0.1,0)</f>
        <v>0</v>
      </c>
    </row>
    <row r="96" spans="1:12" ht="12.75" customHeight="1">
      <c r="B96" s="15" t="s">
        <v>96</v>
      </c>
      <c r="C96" s="2"/>
      <c r="D96" s="2"/>
      <c r="E96" s="2"/>
      <c r="F96" s="2"/>
      <c r="G96" s="2"/>
      <c r="H96" s="2"/>
      <c r="I96" s="2"/>
      <c r="J96" s="2"/>
      <c r="K96" s="2"/>
      <c r="L96" s="2"/>
    </row>
    <row r="97" spans="1:12" ht="12.75" customHeight="1">
      <c r="B97" s="6" t="s">
        <v>61</v>
      </c>
      <c r="D97" s="5"/>
      <c r="E97" s="5"/>
      <c r="F97" s="5"/>
      <c r="G97" s="5"/>
      <c r="H97" s="5"/>
      <c r="I97" s="5"/>
      <c r="J97" s="5"/>
      <c r="K97" s="5"/>
      <c r="L97" s="5"/>
    </row>
    <row r="98" spans="1:12" ht="12.75" customHeight="1">
      <c r="B98" s="1"/>
      <c r="C98" s="2"/>
      <c r="D98" s="2"/>
      <c r="E98" s="2"/>
      <c r="F98" s="2"/>
      <c r="G98" s="2"/>
      <c r="H98" s="2"/>
      <c r="I98" s="2"/>
      <c r="J98" s="2"/>
      <c r="K98" s="2"/>
      <c r="L98" s="2"/>
    </row>
    <row r="99" spans="1:12" ht="12.75" customHeight="1">
      <c r="A99" s="10" t="s">
        <v>98</v>
      </c>
      <c r="B99" s="1" t="s">
        <v>185</v>
      </c>
      <c r="C99" s="2"/>
      <c r="D99" s="2"/>
      <c r="E99" s="2"/>
      <c r="F99" s="2"/>
      <c r="G99" s="2"/>
      <c r="H99" s="2"/>
      <c r="I99" s="2"/>
      <c r="J99" s="2"/>
      <c r="K99" s="2"/>
      <c r="L99" s="2"/>
    </row>
    <row r="100" spans="1:12" ht="12.75" customHeight="1">
      <c r="B100" s="1" t="s">
        <v>186</v>
      </c>
      <c r="C100" s="2"/>
      <c r="D100" s="2"/>
      <c r="E100" s="2"/>
      <c r="F100" s="2"/>
      <c r="G100" s="2"/>
      <c r="H100" s="2"/>
      <c r="I100" s="2"/>
      <c r="J100" s="2"/>
      <c r="K100" s="2"/>
      <c r="L100" s="2"/>
    </row>
    <row r="101" spans="1:12" ht="12.75" customHeight="1">
      <c r="B101" s="15" t="s">
        <v>187</v>
      </c>
      <c r="C101" s="2">
        <f>IF('T4-5a. Broking'!C100="Not allowed", 1,IF('T4-5a. Broking'!C101="Yes",1,0))</f>
        <v>0</v>
      </c>
      <c r="D101" s="2">
        <f>IF('T4-5a. Broking'!D100="Not allowed", 1,IF('T4-5a. Broking'!D101="Yes",1,0))</f>
        <v>0</v>
      </c>
      <c r="E101" s="2">
        <f>IF('T4-5a. Broking'!E100="Not allowed", 1,IF('T4-5a. Broking'!E101="Yes",1,0))</f>
        <v>0</v>
      </c>
      <c r="F101" s="2">
        <f>IF('T4-5a. Broking'!F100="Not allowed", 1,IF('T4-5a. Broking'!F101="Yes",1,0))</f>
        <v>0</v>
      </c>
      <c r="G101" s="2">
        <f>IF('T4-5a. Broking'!G100="Not allowed", 1,IF('T4-5a. Broking'!G101="Yes",1,0))</f>
        <v>0</v>
      </c>
      <c r="H101" s="2">
        <f>IF('T4-5a. Broking'!H100="Not allowed", 1,IF('T4-5a. Broking'!H101="Yes",1,0))</f>
        <v>0</v>
      </c>
      <c r="I101" s="2">
        <f>IF('T4-5a. Broking'!I100="Not allowed", 1,IF('T4-5a. Broking'!I101="Yes",1,0))</f>
        <v>0</v>
      </c>
      <c r="J101" s="2">
        <f>IF('T4-5a. Broking'!J100="Not allowed", 1,IF('T4-5a. Broking'!J101="Yes",1,0))</f>
        <v>0</v>
      </c>
      <c r="K101" s="2">
        <f>IF('T4-5a. Broking'!K100="Not allowed", 1,IF('T4-5a. Broking'!K101="Yes",1,0))</f>
        <v>0</v>
      </c>
      <c r="L101" s="2">
        <f>IF('T4-5a. Broking'!L100="Not allowed", 1,IF('T4-5a. Broking'!L101="Yes",1,0))</f>
        <v>0</v>
      </c>
    </row>
    <row r="102" spans="1:12" ht="12.75" customHeight="1">
      <c r="B102" s="15" t="s">
        <v>94</v>
      </c>
      <c r="C102" s="2">
        <f>IF('T4-5a. Broking'!C102="Yes",0.5,0)</f>
        <v>0.5</v>
      </c>
      <c r="D102" s="2">
        <f>IF('T4-5a. Broking'!D102="Yes",0.5,0)</f>
        <v>0</v>
      </c>
      <c r="E102" s="2">
        <f>IF('T4-5a. Broking'!E102="Yes",0.5,0)</f>
        <v>0.5</v>
      </c>
      <c r="F102" s="2">
        <f>IF('T4-5a. Broking'!F102="Yes",0.5,0)</f>
        <v>0</v>
      </c>
      <c r="G102" s="2">
        <f>IF('T4-5a. Broking'!G102="Yes",0.5,0)</f>
        <v>0</v>
      </c>
      <c r="H102" s="2">
        <f>IF('T4-5a. Broking'!H102="Yes",0.5,0)</f>
        <v>0</v>
      </c>
      <c r="I102" s="2">
        <f>IF('T4-5a. Broking'!I102="Yes",0.5,0)</f>
        <v>0</v>
      </c>
      <c r="J102" s="2">
        <f>IF('T4-5a. Broking'!J102="Yes",0.5,0)</f>
        <v>0</v>
      </c>
      <c r="K102" s="2">
        <f>IF('T4-5a. Broking'!K102="Yes",0.5,0)</f>
        <v>0</v>
      </c>
      <c r="L102" s="2">
        <f>IF('T4-5a. Broking'!L102="Yes",0.5,0)</f>
        <v>0</v>
      </c>
    </row>
    <row r="103" spans="1:12" ht="12.75" customHeight="1">
      <c r="B103" s="15" t="s">
        <v>95</v>
      </c>
      <c r="C103" s="2">
        <f>IF('T4-5a. Broking'!C103="Yes",0.5,0)</f>
        <v>0.5</v>
      </c>
      <c r="D103" s="2">
        <f>IF('T4-5a. Broking'!D103="Yes",0.5,0)</f>
        <v>0</v>
      </c>
      <c r="E103" s="2">
        <f>IF('T4-5a. Broking'!E103="Yes",0.5,0)</f>
        <v>0</v>
      </c>
      <c r="F103" s="2">
        <f>IF('T4-5a. Broking'!F103="Yes",0.5,0)</f>
        <v>0</v>
      </c>
      <c r="G103" s="2">
        <f>IF('T4-5a. Broking'!G103="Yes",0.5,0)</f>
        <v>0</v>
      </c>
      <c r="H103" s="2">
        <f>IF('T4-5a. Broking'!H103="Yes",0.5,0)</f>
        <v>0</v>
      </c>
      <c r="I103" s="2">
        <f>IF('T4-5a. Broking'!I103="Yes",0.5,0)</f>
        <v>0</v>
      </c>
      <c r="J103" s="2">
        <f>IF('T4-5a. Broking'!J103="Yes",0.5,0)</f>
        <v>0</v>
      </c>
      <c r="K103" s="2">
        <f>IF('T4-5a. Broking'!K103="Yes",0.5,0)</f>
        <v>0.5</v>
      </c>
      <c r="L103" s="2">
        <f>IF('T4-5a. Broking'!L103="Yes",0.5,0)</f>
        <v>0.5</v>
      </c>
    </row>
    <row r="104" spans="1:12" ht="12.75" customHeight="1">
      <c r="B104" s="15" t="s">
        <v>96</v>
      </c>
      <c r="C104" s="2"/>
      <c r="D104" s="2"/>
      <c r="E104" s="2"/>
      <c r="F104" s="2"/>
      <c r="G104" s="2"/>
      <c r="H104" s="2"/>
      <c r="I104" s="2"/>
      <c r="J104" s="2"/>
      <c r="K104" s="2"/>
      <c r="L104" s="2"/>
    </row>
    <row r="105" spans="1:12" ht="12.75" customHeight="1">
      <c r="B105" s="1" t="s">
        <v>188</v>
      </c>
      <c r="C105" s="2"/>
      <c r="D105" s="2"/>
      <c r="E105" s="2"/>
      <c r="F105" s="2"/>
      <c r="G105" s="2"/>
      <c r="H105" s="2"/>
      <c r="I105" s="2"/>
      <c r="J105" s="2"/>
      <c r="K105" s="2"/>
      <c r="L105" s="2"/>
    </row>
    <row r="106" spans="1:12" ht="12.75" customHeight="1">
      <c r="B106" s="15" t="s">
        <v>187</v>
      </c>
      <c r="C106" s="2">
        <f>IF('T4-5a. Broking'!C105="Not allowed", 1,IF('T4-5a. Broking'!C106="Yes",1,0))</f>
        <v>0</v>
      </c>
      <c r="D106" s="2">
        <f>IF('T4-5a. Broking'!D105="Not allowed", 1,IF('T4-5a. Broking'!D106="Yes",1,0))</f>
        <v>0</v>
      </c>
      <c r="E106" s="2">
        <f>IF('T4-5a. Broking'!E105="Not allowed", 1,IF('T4-5a. Broking'!E106="Yes",1,0))</f>
        <v>0</v>
      </c>
      <c r="F106" s="2">
        <f>IF('T4-5a. Broking'!F105="Not allowed", 1,IF('T4-5a. Broking'!F106="Yes",1,0))</f>
        <v>0</v>
      </c>
      <c r="G106" s="2">
        <f>IF('T4-5a. Broking'!G105="Not allowed", 1,IF('T4-5a. Broking'!G106="Yes",1,0))</f>
        <v>0</v>
      </c>
      <c r="H106" s="2">
        <f>IF('T4-5a. Broking'!H105="Not allowed", 1,IF('T4-5a. Broking'!H106="Yes",1,0))</f>
        <v>1</v>
      </c>
      <c r="I106" s="2">
        <f>IF('T4-5a. Broking'!I105="Not allowed", 1,IF('T4-5a. Broking'!I106="Yes",1,0))</f>
        <v>0</v>
      </c>
      <c r="J106" s="2">
        <f>IF('T4-5a. Broking'!J105="Not allowed", 1,IF('T4-5a. Broking'!J106="Yes",1,0))</f>
        <v>0</v>
      </c>
      <c r="K106" s="2">
        <f>IF('T4-5a. Broking'!K105="Not allowed", 1,IF('T4-5a. Broking'!K106="Yes",1,0))</f>
        <v>1</v>
      </c>
      <c r="L106" s="2">
        <f>IF('T4-5a. Broking'!L105="Not allowed", 1,IF('T4-5a. Broking'!L106="Yes",1,0))</f>
        <v>0</v>
      </c>
    </row>
    <row r="107" spans="1:12" ht="12.75" customHeight="1">
      <c r="B107" s="15" t="s">
        <v>94</v>
      </c>
      <c r="C107" s="2">
        <f>IF('T4-5a. Broking'!C107="Yes",0.5,0)</f>
        <v>0.5</v>
      </c>
      <c r="D107" s="2">
        <f>IF('T4-5a. Broking'!D107="Yes",0.5,0)</f>
        <v>0</v>
      </c>
      <c r="E107" s="2">
        <f>IF('T4-5a. Broking'!E107="Yes",0.5,0)</f>
        <v>0.5</v>
      </c>
      <c r="F107" s="2">
        <f>IF('T4-5a. Broking'!F107="Yes",0.5,0)</f>
        <v>0</v>
      </c>
      <c r="G107" s="2">
        <f>IF('T4-5a. Broking'!G107="Yes",0.5,0)</f>
        <v>0.5</v>
      </c>
      <c r="H107" s="2">
        <f>IF('T4-5a. Broking'!H107="Yes",0.5,0)</f>
        <v>0</v>
      </c>
      <c r="I107" s="2">
        <f>IF('T4-5a. Broking'!I107="Yes",0.5,0)</f>
        <v>0</v>
      </c>
      <c r="J107" s="2">
        <f>IF('T4-5a. Broking'!J107="Yes",0.5,0)</f>
        <v>0</v>
      </c>
      <c r="K107" s="2">
        <f>IF('T4-5a. Broking'!K107="Yes",0.5,0)</f>
        <v>0</v>
      </c>
      <c r="L107" s="2">
        <f>IF('T4-5a. Broking'!L107="Yes",0.5,0)</f>
        <v>0</v>
      </c>
    </row>
    <row r="108" spans="1:12" ht="12.75" customHeight="1">
      <c r="B108" s="15" t="s">
        <v>95</v>
      </c>
      <c r="C108" s="2">
        <f>IF('T4-5a. Broking'!C108="Yes",0.5,0)</f>
        <v>0.5</v>
      </c>
      <c r="D108" s="2">
        <f>IF('T4-5a. Broking'!D108="Yes",0.5,0)</f>
        <v>0</v>
      </c>
      <c r="E108" s="2">
        <f>IF('T4-5a. Broking'!E108="Yes",0.5,0)</f>
        <v>0</v>
      </c>
      <c r="F108" s="2">
        <f>IF('T4-5a. Broking'!F108="Yes",0.5,0)</f>
        <v>0</v>
      </c>
      <c r="G108" s="2">
        <f>IF('T4-5a. Broking'!G108="Yes",0.5,0)</f>
        <v>0</v>
      </c>
      <c r="H108" s="2">
        <f>IF('T4-5a. Broking'!H108="Yes",0.5,0)</f>
        <v>0</v>
      </c>
      <c r="I108" s="2">
        <f>IF('T4-5a. Broking'!I108="Yes",0.5,0)</f>
        <v>0</v>
      </c>
      <c r="J108" s="2">
        <f>IF('T4-5a. Broking'!J108="Yes",0.5,0)</f>
        <v>0</v>
      </c>
      <c r="K108" s="2">
        <f>IF('T4-5a. Broking'!K108="Yes",0.5,0)</f>
        <v>0</v>
      </c>
      <c r="L108" s="2">
        <f>IF('T4-5a. Broking'!L108="Yes",0.5,0)</f>
        <v>0.5</v>
      </c>
    </row>
    <row r="109" spans="1:12" ht="12.75" customHeight="1">
      <c r="B109" s="15" t="s">
        <v>96</v>
      </c>
      <c r="C109" s="2"/>
      <c r="D109" s="2"/>
      <c r="E109" s="2"/>
      <c r="F109" s="2"/>
      <c r="G109" s="2"/>
      <c r="H109" s="2"/>
      <c r="I109" s="2"/>
      <c r="J109" s="2"/>
      <c r="K109" s="2"/>
      <c r="L109" s="2"/>
    </row>
    <row r="110" spans="1:12" ht="12.75" customHeight="1">
      <c r="B110" s="6" t="s">
        <v>61</v>
      </c>
      <c r="D110" s="5"/>
      <c r="E110" s="5"/>
      <c r="F110" s="5"/>
      <c r="G110" s="5"/>
      <c r="H110" s="5"/>
      <c r="I110" s="5"/>
      <c r="J110" s="5"/>
      <c r="K110" s="5"/>
      <c r="L110" s="5"/>
    </row>
    <row r="111" spans="1:12" ht="12.75" customHeight="1">
      <c r="B111" s="15"/>
      <c r="C111" s="2"/>
      <c r="D111" s="2"/>
      <c r="E111" s="2"/>
      <c r="F111" s="2"/>
      <c r="G111" s="2"/>
      <c r="H111" s="2"/>
      <c r="I111" s="2"/>
      <c r="J111" s="2"/>
      <c r="K111" s="2"/>
      <c r="L111" s="2"/>
    </row>
    <row r="112" spans="1:12" ht="12.75" customHeight="1">
      <c r="B112" s="13" t="s">
        <v>189</v>
      </c>
      <c r="C112" s="23"/>
      <c r="D112" s="23"/>
      <c r="E112" s="23"/>
      <c r="F112" s="23"/>
      <c r="G112" s="23"/>
      <c r="H112" s="23"/>
      <c r="I112" s="23"/>
      <c r="J112" s="23"/>
      <c r="K112" s="23"/>
      <c r="L112" s="23"/>
    </row>
    <row r="113" spans="1:12" ht="12.75" customHeight="1">
      <c r="B113" s="13"/>
      <c r="C113" s="23"/>
      <c r="D113" s="23"/>
      <c r="E113" s="23"/>
      <c r="F113" s="23"/>
      <c r="G113" s="23"/>
      <c r="H113" s="23"/>
      <c r="I113" s="23"/>
      <c r="J113" s="23"/>
      <c r="K113" s="23"/>
      <c r="L113" s="23"/>
    </row>
    <row r="114" spans="1:12" ht="12.75" customHeight="1">
      <c r="A114" s="10">
        <v>12</v>
      </c>
      <c r="B114" s="5" t="s">
        <v>190</v>
      </c>
      <c r="D114" s="5"/>
      <c r="E114" s="5"/>
      <c r="F114" s="5"/>
      <c r="G114" s="5"/>
      <c r="H114" s="5"/>
      <c r="I114" s="5"/>
      <c r="J114" s="5"/>
      <c r="K114" s="5"/>
      <c r="L114" s="5"/>
    </row>
    <row r="115" spans="1:12" ht="12.75" customHeight="1">
      <c r="B115" s="15" t="s">
        <v>73</v>
      </c>
      <c r="C115" s="2">
        <f>IF('T4-5a. Broking'!C115="..","..",IF('T4-5a. Broking'!C115="Yes",1,0))</f>
        <v>0</v>
      </c>
      <c r="D115" s="2">
        <f>IF('T4-5a. Broking'!D115="..","..",IF('T4-5a. Broking'!D115="Yes",1,0))</f>
        <v>1</v>
      </c>
      <c r="E115" s="2">
        <f>IF('T4-5a. Broking'!E115="..","..",IF('T4-5a. Broking'!E115="Yes",1,0))</f>
        <v>0</v>
      </c>
      <c r="F115" s="2">
        <f>IF('T4-5a. Broking'!F115="..","..",IF('T4-5a. Broking'!F115="Yes",1,0))</f>
        <v>0</v>
      </c>
      <c r="G115" s="2">
        <f>IF('T4-5a. Broking'!G115="..","..",IF('T4-5a. Broking'!G115="Yes",1,0))</f>
        <v>1</v>
      </c>
      <c r="H115" s="2">
        <f>IF('T4-5a. Broking'!H115="..","..",IF('T4-5a. Broking'!H115="Yes",1,0))</f>
        <v>1</v>
      </c>
      <c r="I115" s="2">
        <f>IF('T4-5a. Broking'!I115="..","..",IF('T4-5a. Broking'!I115="Yes",1,0))</f>
        <v>1</v>
      </c>
      <c r="J115" s="2">
        <f>IF('T4-5a. Broking'!J115="..","..",IF('T4-5a. Broking'!J115="Yes",1,0))</f>
        <v>0</v>
      </c>
      <c r="K115" s="2">
        <f>IF('T4-5a. Broking'!K115="..","..",IF('T4-5a. Broking'!K115="Yes",1,0))</f>
        <v>0</v>
      </c>
      <c r="L115" s="2">
        <f>IF('T4-5a. Broking'!L115="..","..",IF('T4-5a. Broking'!L115="Yes",1,0))</f>
        <v>1</v>
      </c>
    </row>
    <row r="116" spans="1:12" ht="12.75" customHeight="1">
      <c r="B116" s="15" t="s">
        <v>191</v>
      </c>
      <c r="C116" s="2">
        <f>IF('T4-5a. Broking'!C116="..","..",IF('T4-5a. Broking'!C116="Yes",0.5,0))</f>
        <v>0</v>
      </c>
      <c r="D116" s="2">
        <f>IF('T4-5a. Broking'!D116="..","..",IF('T4-5a. Broking'!D116="Yes",0.5,0))</f>
        <v>0</v>
      </c>
      <c r="E116" s="2">
        <f>IF('T4-5a. Broking'!E116="..","..",IF('T4-5a. Broking'!E116="Yes",0.5,0))</f>
        <v>0</v>
      </c>
      <c r="F116" s="2">
        <f>IF('T4-5a. Broking'!F116="..","..",IF('T4-5a. Broking'!F116="Yes",0.5,0))</f>
        <v>0</v>
      </c>
      <c r="G116" s="2">
        <f>IF('T4-5a. Broking'!G116="..","..",IF('T4-5a. Broking'!G116="Yes",0.5,0))</f>
        <v>0</v>
      </c>
      <c r="H116" s="2">
        <f>IF('T4-5a. Broking'!H116="..","..",IF('T4-5a. Broking'!H116="Yes",0.5,0))</f>
        <v>0</v>
      </c>
      <c r="I116" s="2">
        <f>IF('T4-5a. Broking'!I116="..","..",IF('T4-5a. Broking'!I116="Yes",0.5,0))</f>
        <v>0</v>
      </c>
      <c r="J116" s="2">
        <f>IF('T4-5a. Broking'!J116="..","..",IF('T4-5a. Broking'!J116="Yes",0.5,0))</f>
        <v>0</v>
      </c>
      <c r="K116" s="2">
        <f>IF('T4-5a. Broking'!K116="..","..",IF('T4-5a. Broking'!K116="Yes",0.5,0))</f>
        <v>0</v>
      </c>
      <c r="L116" s="2">
        <f>IF('T4-5a. Broking'!L116="..","..",IF('T4-5a. Broking'!L116="Yes",0.5,0))</f>
        <v>0</v>
      </c>
    </row>
    <row r="117" spans="1:12" ht="12.75" customHeight="1">
      <c r="B117" s="15" t="s">
        <v>192</v>
      </c>
      <c r="C117" s="2"/>
      <c r="D117" s="2"/>
      <c r="E117" s="2"/>
      <c r="F117" s="2"/>
      <c r="G117" s="2"/>
      <c r="H117" s="2"/>
      <c r="I117" s="2"/>
      <c r="J117" s="2"/>
      <c r="K117" s="2"/>
      <c r="L117" s="2"/>
    </row>
    <row r="118" spans="1:12" ht="12.75" customHeight="1">
      <c r="B118" s="15" t="s">
        <v>193</v>
      </c>
      <c r="C118" s="2"/>
      <c r="D118" s="2"/>
      <c r="E118" s="2"/>
      <c r="F118" s="2"/>
      <c r="G118" s="2"/>
      <c r="H118" s="2"/>
      <c r="I118" s="2"/>
      <c r="J118" s="2"/>
      <c r="K118" s="2"/>
      <c r="L118" s="2"/>
    </row>
    <row r="119" spans="1:12" ht="12.75" customHeight="1">
      <c r="B119" s="6" t="s">
        <v>61</v>
      </c>
      <c r="D119" s="5"/>
      <c r="E119" s="5"/>
      <c r="F119" s="5"/>
      <c r="G119" s="5"/>
      <c r="H119" s="5"/>
      <c r="I119" s="5"/>
      <c r="J119" s="5"/>
      <c r="K119" s="5"/>
      <c r="L119" s="5"/>
    </row>
    <row r="120" spans="1:12" ht="12.75" customHeight="1">
      <c r="B120" s="6"/>
      <c r="D120" s="5"/>
      <c r="E120" s="5"/>
      <c r="F120" s="5"/>
      <c r="G120" s="5"/>
      <c r="H120" s="5"/>
      <c r="I120" s="5"/>
      <c r="J120" s="5"/>
      <c r="K120" s="5"/>
      <c r="L120" s="5"/>
    </row>
    <row r="121" spans="1:12" ht="12.75" customHeight="1">
      <c r="A121" s="10">
        <v>13</v>
      </c>
      <c r="B121" s="1" t="s">
        <v>194</v>
      </c>
      <c r="C121" s="2">
        <f>IF('T4-5a. Broking'!C121="..","..",IF('T4-5a. Broking'!C121="No",1,0))</f>
        <v>1</v>
      </c>
      <c r="D121" s="2">
        <f>IF('T4-5a. Broking'!D121="..","..",IF('T4-5a. Broking'!D121="No",1,0))</f>
        <v>1</v>
      </c>
      <c r="E121" s="2">
        <f>IF('T4-5a. Broking'!E121="..","..",IF('T4-5a. Broking'!E121="No",1,0))</f>
        <v>1</v>
      </c>
      <c r="F121" s="2">
        <f>IF('T4-5a. Broking'!F121="..","..",IF('T4-5a. Broking'!F121="No",1,0))</f>
        <v>1</v>
      </c>
      <c r="G121" s="2">
        <f>IF('T4-5a. Broking'!G121="..","..",IF('T4-5a. Broking'!G121="No",1,0))</f>
        <v>1</v>
      </c>
      <c r="H121" s="2">
        <f>IF('T4-5a. Broking'!H121="..","..",IF('T4-5a. Broking'!H121="No",1,0))</f>
        <v>1</v>
      </c>
      <c r="I121" s="2">
        <f>IF('T4-5a. Broking'!I121="..","..",IF('T4-5a. Broking'!I121="No",1,0))</f>
        <v>0</v>
      </c>
      <c r="J121" s="2">
        <f>IF('T4-5a. Broking'!J121="..","..",IF('T4-5a. Broking'!J121="No",1,0))</f>
        <v>1</v>
      </c>
      <c r="K121" s="2">
        <f>IF('T4-5a. Broking'!K121="..","..",IF('T4-5a. Broking'!K121="No",1,0))</f>
        <v>1</v>
      </c>
      <c r="L121" s="2">
        <f>IF('T4-5a. Broking'!L121="..","..",IF('T4-5a. Broking'!L121="No",1,0))</f>
        <v>1</v>
      </c>
    </row>
    <row r="122" spans="1:12" ht="12.75" customHeight="1">
      <c r="B122" s="6" t="s">
        <v>61</v>
      </c>
      <c r="D122" s="5"/>
      <c r="E122" s="5"/>
      <c r="F122" s="5"/>
      <c r="G122" s="5"/>
      <c r="H122" s="5"/>
      <c r="I122" s="5"/>
      <c r="J122" s="5"/>
      <c r="K122" s="5"/>
      <c r="L122" s="5"/>
    </row>
    <row r="123" spans="1:12" ht="12.75" customHeight="1">
      <c r="B123" s="6"/>
      <c r="D123" s="5"/>
      <c r="E123" s="5"/>
      <c r="F123" s="5"/>
      <c r="G123" s="5"/>
      <c r="H123" s="5"/>
      <c r="I123" s="5"/>
      <c r="J123" s="5"/>
      <c r="K123" s="5"/>
      <c r="L123" s="5"/>
    </row>
    <row r="124" spans="1:12" ht="12.75" customHeight="1">
      <c r="B124" s="13" t="s">
        <v>99</v>
      </c>
      <c r="C124" s="23"/>
      <c r="D124" s="23"/>
      <c r="E124" s="23"/>
      <c r="F124" s="23"/>
      <c r="G124" s="23"/>
      <c r="H124" s="23"/>
      <c r="I124" s="23"/>
      <c r="J124" s="23"/>
      <c r="K124" s="23"/>
      <c r="L124" s="23"/>
    </row>
    <row r="125" spans="1:12" ht="12.75" customHeight="1">
      <c r="B125" s="6"/>
      <c r="D125" s="5"/>
      <c r="E125" s="5"/>
      <c r="F125" s="5"/>
      <c r="G125" s="5"/>
      <c r="H125" s="5"/>
      <c r="I125" s="5"/>
      <c r="J125" s="5"/>
      <c r="K125" s="5"/>
      <c r="L125" s="5"/>
    </row>
    <row r="126" spans="1:12" ht="12.75" customHeight="1">
      <c r="A126" s="10">
        <v>14</v>
      </c>
      <c r="B126" s="5" t="s">
        <v>229</v>
      </c>
      <c r="D126" s="5"/>
      <c r="E126" s="5"/>
      <c r="F126" s="5"/>
      <c r="G126" s="5"/>
      <c r="H126" s="5"/>
      <c r="I126" s="5"/>
      <c r="J126" s="5"/>
      <c r="K126" s="5"/>
      <c r="L126" s="5"/>
    </row>
    <row r="127" spans="1:12" ht="12.75" customHeight="1">
      <c r="B127" s="15" t="s">
        <v>73</v>
      </c>
      <c r="C127" s="2">
        <f>IF('T4-5a. Broking'!C127="..","..",IF('T4-5a. Broking'!C127="Yes",1,0))</f>
        <v>0</v>
      </c>
      <c r="D127" s="2">
        <f>IF('T4-5a. Broking'!D127="..","..",IF('T4-5a. Broking'!D127="Yes",1,0))</f>
        <v>0</v>
      </c>
      <c r="E127" s="2">
        <f>IF('T4-5a. Broking'!E127="..","..",IF('T4-5a. Broking'!E127="Yes",1,0))</f>
        <v>0</v>
      </c>
      <c r="F127" s="2">
        <f>IF('T4-5a. Broking'!F127="..","..",IF('T4-5a. Broking'!F127="Yes",1,0))</f>
        <v>0</v>
      </c>
      <c r="G127" s="2">
        <f>IF('T4-5a. Broking'!G127="..","..",IF('T4-5a. Broking'!G127="Yes",1,0))</f>
        <v>0</v>
      </c>
      <c r="H127" s="2">
        <f>IF('T4-5a. Broking'!H127="..","..",IF('T4-5a. Broking'!H127="Yes",1,0))</f>
        <v>1</v>
      </c>
      <c r="I127" s="2">
        <f>IF('T4-5a. Broking'!I127="..","..",IF('T4-5a. Broking'!I127="Yes",1,0))</f>
        <v>0</v>
      </c>
      <c r="J127" s="2">
        <f>IF('T4-5a. Broking'!J127="..","..",IF('T4-5a. Broking'!J127="Yes",1,0))</f>
        <v>0</v>
      </c>
      <c r="K127" s="2">
        <f>IF('T4-5a. Broking'!K127="..","..",IF('T4-5a. Broking'!K127="Yes",1,0))</f>
        <v>0</v>
      </c>
      <c r="L127" s="2">
        <f>IF('T4-5a. Broking'!L127="..","..",IF('T4-5a. Broking'!L127="Yes",1,0))</f>
        <v>0</v>
      </c>
    </row>
    <row r="128" spans="1:12" ht="12.75" customHeight="1">
      <c r="B128" s="15" t="s">
        <v>195</v>
      </c>
      <c r="C128" s="2">
        <f>IF('T4-5a. Broking'!C128="..","..",IF('T4-5a. Broking'!C128="Yes",0.5,0))</f>
        <v>0</v>
      </c>
      <c r="D128" s="2">
        <f>IF('T4-5a. Broking'!D128="..","..",IF('T4-5a. Broking'!D128="Yes",0.5,0))</f>
        <v>0</v>
      </c>
      <c r="E128" s="2">
        <f>IF('T4-5a. Broking'!E128="..","..",IF('T4-5a. Broking'!E128="Yes",0.5,0))</f>
        <v>0</v>
      </c>
      <c r="F128" s="2">
        <f>IF('T4-5a. Broking'!F128="..","..",IF('T4-5a. Broking'!F128="Yes",0.5,0))</f>
        <v>0.5</v>
      </c>
      <c r="G128" s="2">
        <f>IF('T4-5a. Broking'!G128="..","..",IF('T4-5a. Broking'!G128="Yes",0.5,0))</f>
        <v>0</v>
      </c>
      <c r="H128" s="2">
        <f>IF('T4-5a. Broking'!H128="..","..",IF('T4-5a. Broking'!H128="Yes",0.5,0))</f>
        <v>0</v>
      </c>
      <c r="I128" s="2">
        <f>IF('T4-5a. Broking'!I128="..","..",IF('T4-5a. Broking'!I128="Yes",0.5,0))</f>
        <v>0</v>
      </c>
      <c r="J128" s="2">
        <f>IF('T4-5a. Broking'!J128="..","..",IF('T4-5a. Broking'!J128="Yes",0.5,0))</f>
        <v>0</v>
      </c>
      <c r="K128" s="2">
        <f>IF('T4-5a. Broking'!K128="..","..",IF('T4-5a. Broking'!K128="Yes",0.5,0))</f>
        <v>0</v>
      </c>
      <c r="L128" s="2">
        <f>IF('T4-5a. Broking'!L128="..","..",IF('T4-5a. Broking'!L128="Yes",0.5,0))</f>
        <v>0</v>
      </c>
    </row>
    <row r="129" spans="1:12" ht="12.75" customHeight="1">
      <c r="B129" s="15" t="s">
        <v>66</v>
      </c>
      <c r="C129" s="2"/>
      <c r="D129" s="2"/>
      <c r="E129" s="2"/>
      <c r="F129" s="2"/>
      <c r="G129" s="2"/>
      <c r="H129" s="2"/>
      <c r="I129" s="2"/>
      <c r="J129" s="2"/>
      <c r="K129" s="2"/>
      <c r="L129" s="2"/>
    </row>
    <row r="130" spans="1:12" ht="12.75" customHeight="1">
      <c r="B130" s="6" t="s">
        <v>61</v>
      </c>
      <c r="D130" s="5"/>
      <c r="E130" s="5"/>
      <c r="F130" s="5"/>
      <c r="G130" s="5"/>
      <c r="H130" s="5"/>
      <c r="I130" s="5"/>
      <c r="J130" s="5"/>
      <c r="K130" s="5"/>
      <c r="L130" s="5"/>
    </row>
    <row r="131" spans="1:12" ht="12.75" customHeight="1">
      <c r="B131" s="6"/>
      <c r="D131" s="5"/>
      <c r="E131" s="5"/>
      <c r="F131" s="5"/>
      <c r="G131" s="5"/>
      <c r="H131" s="5"/>
      <c r="I131" s="5"/>
      <c r="J131" s="5"/>
      <c r="K131" s="5"/>
      <c r="L131" s="5"/>
    </row>
    <row r="132" spans="1:12" ht="12.75" customHeight="1">
      <c r="B132" s="13" t="s">
        <v>100</v>
      </c>
      <c r="C132" s="23"/>
      <c r="D132" s="23"/>
      <c r="E132" s="23"/>
      <c r="F132" s="23"/>
      <c r="G132" s="23"/>
      <c r="H132" s="23"/>
      <c r="I132" s="23"/>
      <c r="J132" s="23"/>
      <c r="K132" s="23"/>
      <c r="L132" s="23"/>
    </row>
    <row r="133" spans="1:12" ht="12.75" customHeight="1">
      <c r="B133" s="6"/>
      <c r="D133" s="5"/>
      <c r="E133" s="5"/>
      <c r="F133" s="5"/>
      <c r="G133" s="5"/>
      <c r="H133" s="5"/>
      <c r="I133" s="5"/>
      <c r="J133" s="5"/>
      <c r="K133" s="5"/>
      <c r="L133" s="5"/>
    </row>
    <row r="134" spans="1:12" ht="12.75" customHeight="1">
      <c r="A134" s="10" t="s">
        <v>197</v>
      </c>
      <c r="B134" s="5" t="s">
        <v>196</v>
      </c>
      <c r="C134" s="5">
        <f>IF('T4-5a. Broking'!C134="Not allowed",1,IF('T4-5a. Broking'!C134="Yes",1,0))</f>
        <v>1</v>
      </c>
      <c r="D134" s="5">
        <f>IF('T4-5a. Broking'!D134="Not allowed",1,IF('T4-5a. Broking'!D134="Yes",1,0))</f>
        <v>1</v>
      </c>
      <c r="E134" s="5">
        <f>IF('T4-5a. Broking'!E134="Not allowed",1,IF('T4-5a. Broking'!E134="Yes",1,0))</f>
        <v>1</v>
      </c>
      <c r="F134" s="5">
        <f>IF('T4-5a. Broking'!F134="Not allowed",1,IF('T4-5a. Broking'!F134="Yes",1,0))</f>
        <v>1</v>
      </c>
      <c r="G134" s="5">
        <f>IF('T4-5a. Broking'!G134="Not allowed",1,IF('T4-5a. Broking'!G134="Yes",1,0))</f>
        <v>0</v>
      </c>
      <c r="H134" s="5">
        <f>IF('T4-5a. Broking'!H134="Not allowed",1,IF('T4-5a. Broking'!H134="Yes",1,0))</f>
        <v>1</v>
      </c>
      <c r="I134" s="5">
        <f>IF('T4-5a. Broking'!I134="Not allowed",1,IF('T4-5a. Broking'!I134="Yes",1,0))</f>
        <v>1</v>
      </c>
      <c r="J134" s="5">
        <f>IF('T4-5a. Broking'!J134="Not allowed",1,IF('T4-5a. Broking'!J134="Yes",1,0))</f>
        <v>0</v>
      </c>
      <c r="K134" s="5">
        <f>IF('T4-5a. Broking'!K134="Not allowed",1,IF('T4-5a. Broking'!K134="Yes",1,0))</f>
        <v>1</v>
      </c>
      <c r="L134" s="5">
        <f>IF('T4-5a. Broking'!L134="Not allowed",1,IF('T4-5a. Broking'!L134="Yes",1,0))</f>
        <v>1</v>
      </c>
    </row>
    <row r="135" spans="1:12" ht="12.75" customHeight="1">
      <c r="B135" s="15" t="s">
        <v>68</v>
      </c>
      <c r="C135" s="2"/>
      <c r="D135" s="2"/>
      <c r="E135" s="2"/>
      <c r="F135" s="2"/>
      <c r="G135" s="2"/>
      <c r="H135" s="2"/>
      <c r="I135" s="2"/>
      <c r="J135" s="2"/>
      <c r="K135" s="2"/>
      <c r="L135" s="2"/>
    </row>
    <row r="136" spans="1:12" ht="12.75" customHeight="1">
      <c r="B136" s="15" t="s">
        <v>69</v>
      </c>
      <c r="C136" s="2"/>
      <c r="D136" s="2"/>
      <c r="E136" s="2"/>
      <c r="F136" s="2"/>
      <c r="G136" s="2"/>
      <c r="H136" s="2"/>
      <c r="I136" s="2"/>
      <c r="J136" s="2"/>
      <c r="K136" s="2"/>
      <c r="L136" s="2"/>
    </row>
    <row r="137" spans="1:12" ht="12.75" customHeight="1">
      <c r="B137" s="15" t="s">
        <v>70</v>
      </c>
      <c r="C137" s="2"/>
      <c r="D137" s="2"/>
      <c r="E137" s="2"/>
      <c r="F137" s="2"/>
      <c r="G137" s="2"/>
      <c r="H137" s="2"/>
      <c r="I137" s="2"/>
      <c r="J137" s="2"/>
      <c r="K137" s="2"/>
      <c r="L137" s="2"/>
    </row>
    <row r="138" spans="1:12" ht="12.75" customHeight="1">
      <c r="B138" s="15" t="s">
        <v>101</v>
      </c>
      <c r="C138" s="2"/>
      <c r="D138" s="2"/>
      <c r="E138" s="2"/>
      <c r="F138" s="2"/>
      <c r="G138" s="2"/>
      <c r="H138" s="2"/>
      <c r="I138" s="2"/>
      <c r="J138" s="2"/>
      <c r="K138" s="2"/>
      <c r="L138" s="2"/>
    </row>
    <row r="139" spans="1:12" ht="12.75" customHeight="1">
      <c r="B139" s="15" t="s">
        <v>71</v>
      </c>
      <c r="C139" s="2"/>
      <c r="D139" s="2"/>
      <c r="E139" s="2"/>
      <c r="F139" s="2"/>
      <c r="G139" s="2"/>
      <c r="H139" s="2"/>
      <c r="I139" s="2"/>
      <c r="J139" s="2"/>
      <c r="K139" s="2"/>
      <c r="L139" s="2"/>
    </row>
    <row r="140" spans="1:12" ht="12.75" customHeight="1">
      <c r="B140" s="15" t="s">
        <v>72</v>
      </c>
      <c r="C140" s="2"/>
      <c r="D140" s="2"/>
      <c r="E140" s="2"/>
      <c r="F140" s="2"/>
      <c r="G140" s="2"/>
      <c r="H140" s="2"/>
      <c r="I140" s="2"/>
      <c r="J140" s="2"/>
      <c r="K140" s="2"/>
      <c r="L140" s="2"/>
    </row>
    <row r="141" spans="1:12" ht="12.75" customHeight="1">
      <c r="B141" s="6" t="s">
        <v>61</v>
      </c>
      <c r="D141" s="5"/>
      <c r="E141" s="5"/>
      <c r="F141" s="5"/>
      <c r="G141" s="5"/>
      <c r="H141" s="5"/>
      <c r="I141" s="5"/>
      <c r="J141" s="5"/>
      <c r="K141" s="5"/>
      <c r="L141" s="5"/>
    </row>
    <row r="142" spans="1:12" ht="12.75" customHeight="1">
      <c r="B142" s="6"/>
      <c r="D142" s="5"/>
      <c r="E142" s="5"/>
      <c r="F142" s="5"/>
      <c r="G142" s="5"/>
      <c r="H142" s="5"/>
      <c r="I142" s="5"/>
      <c r="J142" s="5"/>
      <c r="K142" s="5"/>
      <c r="L142" s="5"/>
    </row>
    <row r="143" spans="1:12" ht="12.75" customHeight="1">
      <c r="A143" s="10" t="s">
        <v>198</v>
      </c>
      <c r="B143" s="1" t="s">
        <v>102</v>
      </c>
      <c r="C143" s="5">
        <f>IF('T4-5a. Broking'!C143="Not allowed",1,IF('T4-5a. Broking'!C143="Yes",1,0))</f>
        <v>0</v>
      </c>
      <c r="D143" s="5">
        <f>IF('T4-5a. Broking'!D143="Not allowed",1,IF('T4-5a. Broking'!D143="Yes",1,0))</f>
        <v>0</v>
      </c>
      <c r="E143" s="5">
        <f>IF('T4-5a. Broking'!E143="Not allowed",1,IF('T4-5a. Broking'!E143="Yes",1,0))</f>
        <v>0</v>
      </c>
      <c r="F143" s="5">
        <f>IF('T4-5a. Broking'!F143="Not allowed",1,IF('T4-5a. Broking'!F143="Yes",1,0))</f>
        <v>0</v>
      </c>
      <c r="G143" s="5">
        <f>IF('T4-5a. Broking'!G143="Not allowed",1,IF('T4-5a. Broking'!G143="Yes",1,0))</f>
        <v>0</v>
      </c>
      <c r="H143" s="5">
        <f>IF('T4-5a. Broking'!H143="Not allowed",1,IF('T4-5a. Broking'!H143="Yes",1,0))</f>
        <v>1</v>
      </c>
      <c r="I143" s="5">
        <f>IF('T4-5a. Broking'!I143="Not allowed",1,IF('T4-5a. Broking'!I143="Yes",1,0))</f>
        <v>1</v>
      </c>
      <c r="J143" s="5">
        <f>IF('T4-5a. Broking'!J143="Not allowed",1,IF('T4-5a. Broking'!J143="Yes",1,0))</f>
        <v>0</v>
      </c>
      <c r="K143" s="5">
        <f>IF('T4-5a. Broking'!K143="Not allowed",1,IF('T4-5a. Broking'!K143="Yes",1,0))</f>
        <v>0</v>
      </c>
      <c r="L143" s="5">
        <f>IF('T4-5a. Broking'!L143="Not allowed",1,IF('T4-5a. Broking'!L143="Yes",1,0))</f>
        <v>0</v>
      </c>
    </row>
    <row r="144" spans="1:12" ht="12.75" customHeight="1">
      <c r="B144" s="15" t="s">
        <v>68</v>
      </c>
      <c r="C144" s="2"/>
      <c r="D144" s="2"/>
      <c r="E144" s="2"/>
      <c r="F144" s="2"/>
      <c r="G144" s="2"/>
      <c r="H144" s="2"/>
      <c r="I144" s="2"/>
      <c r="J144" s="2"/>
      <c r="K144" s="2"/>
      <c r="L144" s="2"/>
    </row>
    <row r="145" spans="1:12" ht="12.75" customHeight="1">
      <c r="B145" s="15" t="s">
        <v>69</v>
      </c>
      <c r="C145" s="2"/>
      <c r="D145" s="2"/>
      <c r="E145" s="2"/>
      <c r="F145" s="2"/>
      <c r="G145" s="2"/>
      <c r="H145" s="2"/>
      <c r="I145" s="2"/>
      <c r="J145" s="2"/>
      <c r="K145" s="2"/>
      <c r="L145" s="2"/>
    </row>
    <row r="146" spans="1:12" ht="12.75" customHeight="1">
      <c r="B146" s="15" t="s">
        <v>70</v>
      </c>
      <c r="C146" s="2"/>
      <c r="D146" s="2"/>
      <c r="E146" s="2"/>
      <c r="F146" s="2"/>
      <c r="G146" s="2"/>
      <c r="H146" s="2"/>
      <c r="I146" s="2"/>
      <c r="J146" s="2"/>
      <c r="K146" s="2"/>
      <c r="L146" s="2"/>
    </row>
    <row r="147" spans="1:12" ht="12.75" customHeight="1">
      <c r="B147" s="15" t="s">
        <v>101</v>
      </c>
      <c r="C147" s="2"/>
      <c r="D147" s="2"/>
      <c r="E147" s="2"/>
      <c r="F147" s="2"/>
      <c r="G147" s="2"/>
      <c r="H147" s="2"/>
      <c r="I147" s="2"/>
      <c r="J147" s="2"/>
      <c r="K147" s="2"/>
      <c r="L147" s="2"/>
    </row>
    <row r="148" spans="1:12" ht="12.75" customHeight="1">
      <c r="B148" s="15" t="s">
        <v>71</v>
      </c>
      <c r="C148" s="2"/>
      <c r="D148" s="2"/>
      <c r="E148" s="2"/>
      <c r="F148" s="2"/>
      <c r="G148" s="2"/>
      <c r="H148" s="2"/>
      <c r="I148" s="2"/>
      <c r="J148" s="2"/>
      <c r="K148" s="2"/>
      <c r="L148" s="2"/>
    </row>
    <row r="149" spans="1:12" ht="12.75" customHeight="1">
      <c r="B149" s="15" t="s">
        <v>72</v>
      </c>
      <c r="C149" s="2"/>
      <c r="D149" s="2"/>
      <c r="E149" s="2"/>
      <c r="F149" s="2"/>
      <c r="G149" s="2"/>
      <c r="H149" s="2"/>
      <c r="I149" s="2"/>
      <c r="J149" s="2"/>
      <c r="K149" s="2"/>
      <c r="L149" s="2"/>
    </row>
    <row r="150" spans="1:12" ht="12.75" customHeight="1">
      <c r="B150" s="6" t="s">
        <v>61</v>
      </c>
      <c r="D150" s="5"/>
      <c r="E150" s="5"/>
      <c r="F150" s="5"/>
      <c r="G150" s="5"/>
      <c r="H150" s="5"/>
      <c r="I150" s="5"/>
      <c r="J150" s="5"/>
      <c r="K150" s="5"/>
      <c r="L150" s="5"/>
    </row>
    <row r="151" spans="1:12" ht="12.75" customHeight="1">
      <c r="B151" s="6"/>
      <c r="D151" s="5"/>
      <c r="E151" s="5"/>
      <c r="F151" s="5"/>
      <c r="G151" s="5"/>
      <c r="H151" s="5"/>
      <c r="I151" s="5"/>
      <c r="J151" s="5"/>
      <c r="K151" s="5"/>
      <c r="L151" s="5"/>
    </row>
    <row r="152" spans="1:12" ht="12.75" customHeight="1">
      <c r="A152" s="10" t="s">
        <v>199</v>
      </c>
      <c r="B152" s="1" t="s">
        <v>200</v>
      </c>
      <c r="C152" s="25">
        <f>IF('T4-5a. Broking'!C152="NA","",IF('T4-5a. Broking'!C152="..","..",IF('T4-5a. Broking'!C152="Not allowed",1,IF('T4-5a. Broking'!C152&lt;31,0.75,IF('T4-5a. Broking'!C152&lt;61,0.5,IF('T4-5a. Broking'!C152&lt;91,0.25,0))))))</f>
        <v>0.75</v>
      </c>
      <c r="D152" s="25">
        <f>IF('T4-5a. Broking'!D152="NA","",IF('T4-5a. Broking'!D152="..","..",IF('T4-5a. Broking'!D152="Not allowed",1,IF('T4-5a. Broking'!D152&lt;31,0.75,IF('T4-5a. Broking'!D152&lt;61,0.5,IF('T4-5a. Broking'!D152&lt;91,0.25,0))))))</f>
        <v>0.75</v>
      </c>
      <c r="E152" s="25">
        <f>IF('T4-5a. Broking'!E152="NA","",IF('T4-5a. Broking'!E152="..","..",IF('T4-5a. Broking'!E152="Not allowed",1,IF('T4-5a. Broking'!E152&lt;31,0.75,IF('T4-5a. Broking'!E152&lt;61,0.5,IF('T4-5a. Broking'!E152&lt;91,0.25,0))))))</f>
        <v>0.5</v>
      </c>
      <c r="F152" s="25">
        <f>IF('T4-5a. Broking'!F152="NA","",IF('T4-5a. Broking'!F152="..","..",IF('T4-5a. Broking'!F152="Not allowed",1,IF('T4-5a. Broking'!F152&lt;31,0.75,IF('T4-5a. Broking'!F152&lt;61,0.5,IF('T4-5a. Broking'!F152&lt;91,0.25,0))))))</f>
        <v>0.75</v>
      </c>
      <c r="G152" s="25">
        <f>IF('T4-5a. Broking'!G152="NA","",IF('T4-5a. Broking'!G152="..","..",IF('T4-5a. Broking'!G152="Not allowed",1,IF('T4-5a. Broking'!G152&lt;31,0.75,IF('T4-5a. Broking'!G152&lt;61,0.5,IF('T4-5a. Broking'!G152&lt;91,0.25,0))))))</f>
        <v>0.25</v>
      </c>
      <c r="H152" s="25">
        <f>IF('T4-5a. Broking'!H152="NA","",IF('T4-5a. Broking'!H152="..","..",IF('T4-5a. Broking'!H152="Not allowed",1,IF('T4-5a. Broking'!H152&lt;31,0.75,IF('T4-5a. Broking'!H152&lt;61,0.5,IF('T4-5a. Broking'!H152&lt;91,0.25,0))))))</f>
        <v>1</v>
      </c>
      <c r="I152" s="25">
        <f>IF('T4-5a. Broking'!I152="NA","",IF('T4-5a. Broking'!I152="..","..",IF('T4-5a. Broking'!I152="Not allowed",1,IF('T4-5a. Broking'!I152&lt;31,0.75,IF('T4-5a. Broking'!I152&lt;61,0.5,IF('T4-5a. Broking'!I152&lt;91,0.25,0))))))</f>
        <v>0</v>
      </c>
      <c r="J152" s="25">
        <f>IF('T4-5a. Broking'!J152="NA","",IF('T4-5a. Broking'!J152="..","..",IF('T4-5a. Broking'!J152="Not allowed",1,IF('T4-5a. Broking'!J152&lt;31,0.75,IF('T4-5a. Broking'!J152&lt;61,0.5,IF('T4-5a. Broking'!J152&lt;91,0.25,0))))))</f>
        <v>0.5</v>
      </c>
      <c r="K152" s="25">
        <f>IF('T4-5a. Broking'!K152="NA","",IF('T4-5a. Broking'!K152="..","..",IF('T4-5a. Broking'!K152="Not allowed",1,IF('T4-5a. Broking'!K152&lt;31,0.75,IF('T4-5a. Broking'!K152&lt;61,0.5,IF('T4-5a. Broking'!K152&lt;91,0.25,0))))))</f>
        <v>0.25</v>
      </c>
      <c r="L152" s="25">
        <f>IF('T4-5a. Broking'!L152="NA","",IF('T4-5a. Broking'!L152="..","..",IF('T4-5a. Broking'!L152="Not allowed",1,IF('T4-5a. Broking'!L152&lt;31,0.75,IF('T4-5a. Broking'!L152&lt;61,0.5,IF('T4-5a. Broking'!L152&lt;91,0.25,0))))))</f>
        <v>0.25</v>
      </c>
    </row>
    <row r="153" spans="1:12" ht="12.75" customHeight="1">
      <c r="B153" s="5" t="s">
        <v>103</v>
      </c>
      <c r="C153" s="25">
        <f>IF('T4-5a. Broking'!C153="NA","",IF('T4-5a. Broking'!C153="..","..",IF('T4-5a. Broking'!C153="Not allowed",1,IF('T4-5a. Broking'!C153&lt;1.01,0.8,IF('T4-5a. Broking'!C153&lt;2.01,0.6,IF('T4-5a. Broking'!C153&lt;3.01,0.4,IF('T4-5a. Broking'!C153&lt;4.01,0.2,0)))))))</f>
        <v>0.6</v>
      </c>
      <c r="D153" s="25">
        <f>IF('T4-5a. Broking'!D153="NA","",IF('T4-5a. Broking'!D153="..","..",IF('T4-5a. Broking'!D153="Not allowed",1,IF('T4-5a. Broking'!D153&lt;1.01,0.8,IF('T4-5a. Broking'!D153&lt;2.01,0.6,IF('T4-5a. Broking'!D153&lt;3.01,0.4,IF('T4-5a. Broking'!D153&lt;4.01,0.2,0)))))))</f>
        <v>0.8</v>
      </c>
      <c r="E153" s="25">
        <f>IF('T4-5a. Broking'!E153="NA","",IF('T4-5a. Broking'!E153="..","..",IF('T4-5a. Broking'!E153="Not allowed",1,IF('T4-5a. Broking'!E153&lt;1.01,0.8,IF('T4-5a. Broking'!E153&lt;2.01,0.6,IF('T4-5a. Broking'!E153&lt;3.01,0.4,IF('T4-5a. Broking'!E153&lt;4.01,0.2,0)))))))</f>
        <v>1</v>
      </c>
      <c r="F153" s="25">
        <f>IF('T4-5a. Broking'!F153="NA","",IF('T4-5a. Broking'!F153="..","..",IF('T4-5a. Broking'!F153="Not allowed",1,IF('T4-5a. Broking'!F153&lt;1.01,0.8,IF('T4-5a. Broking'!F153&lt;2.01,0.6,IF('T4-5a. Broking'!F153&lt;3.01,0.4,IF('T4-5a. Broking'!F153&lt;4.01,0.2,0)))))))</f>
        <v>0.8</v>
      </c>
      <c r="G153" s="25">
        <f>IF('T4-5a. Broking'!G153="NA","",IF('T4-5a. Broking'!G153="..","..",IF('T4-5a. Broking'!G153="Not allowed",1,IF('T4-5a. Broking'!G153&lt;1.01,0.8,IF('T4-5a. Broking'!G153&lt;2.01,0.6,IF('T4-5a. Broking'!G153&lt;3.01,0.4,IF('T4-5a. Broking'!G153&lt;4.01,0.2,0)))))))</f>
        <v>0</v>
      </c>
      <c r="H153" s="25">
        <f>IF('T4-5a. Broking'!H153="NA","",IF('T4-5a. Broking'!H153="..","..",IF('T4-5a. Broking'!H153="Not allowed",1,IF('T4-5a. Broking'!H153&lt;1.01,0.8,IF('T4-5a. Broking'!H153&lt;2.01,0.6,IF('T4-5a. Broking'!H153&lt;3.01,0.4,IF('T4-5a. Broking'!H153&lt;4.01,0.2,0)))))))</f>
        <v>1</v>
      </c>
      <c r="I153" s="25">
        <f>IF('T4-5a. Broking'!I153="NA","",IF('T4-5a. Broking'!I153="..","..",IF('T4-5a. Broking'!I153="Not allowed",1,IF('T4-5a. Broking'!I153&lt;1.01,0.8,IF('T4-5a. Broking'!I153&lt;2.01,0.6,IF('T4-5a. Broking'!I153&lt;3.01,0.4,IF('T4-5a. Broking'!I153&lt;4.01,0.2,0)))))))</f>
        <v>0</v>
      </c>
      <c r="J153" s="25">
        <f>IF('T4-5a. Broking'!J153="NA","",IF('T4-5a. Broking'!J153="..","..",IF('T4-5a. Broking'!J153="Not allowed",1,IF('T4-5a. Broking'!J153&lt;1.01,0.8,IF('T4-5a. Broking'!J153&lt;2.01,0.6,IF('T4-5a. Broking'!J153&lt;3.01,0.4,IF('T4-5a. Broking'!J153&lt;4.01,0.2,0)))))))</f>
        <v>0.6</v>
      </c>
      <c r="K153" s="25">
        <f>IF('T4-5a. Broking'!K153="NA","",IF('T4-5a. Broking'!K153="..","..",IF('T4-5a. Broking'!K153="Not allowed",1,IF('T4-5a. Broking'!K153&lt;1.01,0.8,IF('T4-5a. Broking'!K153&lt;2.01,0.6,IF('T4-5a. Broking'!K153&lt;3.01,0.4,IF('T4-5a. Broking'!K153&lt;4.01,0.2,0)))))))</f>
        <v>0.8</v>
      </c>
      <c r="L153" s="25">
        <f>IF('T4-5a. Broking'!L153="NA","",IF('T4-5a. Broking'!L153="..","..",IF('T4-5a. Broking'!L153="Not allowed",1,IF('T4-5a. Broking'!L153&lt;1.01,0.8,IF('T4-5a. Broking'!L153&lt;2.01,0.6,IF('T4-5a. Broking'!L153&lt;3.01,0.4,IF('T4-5a. Broking'!L153&lt;4.01,0.2,0)))))))</f>
        <v>0.4</v>
      </c>
    </row>
    <row r="154" spans="1:12" ht="12.75" customHeight="1">
      <c r="B154" s="6" t="s">
        <v>61</v>
      </c>
      <c r="D154" s="5"/>
      <c r="E154" s="5"/>
      <c r="F154" s="5"/>
      <c r="G154" s="5"/>
      <c r="H154" s="5"/>
      <c r="I154" s="5"/>
      <c r="J154" s="5"/>
      <c r="K154" s="5"/>
      <c r="L154" s="5"/>
    </row>
    <row r="155" spans="1:12" ht="12.75" customHeight="1">
      <c r="B155" s="6"/>
      <c r="D155" s="5"/>
      <c r="E155" s="5"/>
      <c r="F155" s="5"/>
      <c r="G155" s="5"/>
      <c r="H155" s="5"/>
      <c r="I155" s="5"/>
      <c r="J155" s="5"/>
      <c r="K155" s="5"/>
      <c r="L155" s="5"/>
    </row>
    <row r="156" spans="1:12" ht="12.75" customHeight="1">
      <c r="B156" s="1" t="s">
        <v>104</v>
      </c>
      <c r="C156" s="2"/>
      <c r="D156" s="2"/>
      <c r="E156" s="2"/>
      <c r="F156" s="2"/>
      <c r="G156" s="2"/>
      <c r="H156" s="2"/>
      <c r="I156" s="2"/>
      <c r="J156" s="2"/>
      <c r="K156" s="2"/>
      <c r="L156" s="2"/>
    </row>
    <row r="157" spans="1:12" ht="12.75" customHeight="1">
      <c r="B157" s="6"/>
      <c r="D157" s="5"/>
      <c r="E157" s="5"/>
      <c r="F157" s="5"/>
      <c r="G157" s="5"/>
      <c r="H157" s="5"/>
      <c r="I157" s="5"/>
      <c r="J157" s="5"/>
      <c r="K157" s="5"/>
      <c r="L157" s="5"/>
    </row>
    <row r="158" spans="1:12" ht="12.75" customHeight="1">
      <c r="A158" s="10" t="s">
        <v>201</v>
      </c>
      <c r="B158" s="1" t="s">
        <v>202</v>
      </c>
      <c r="C158" s="2"/>
      <c r="D158" s="2"/>
      <c r="E158" s="2"/>
      <c r="F158" s="2"/>
      <c r="G158" s="2"/>
      <c r="H158" s="2"/>
      <c r="I158" s="2"/>
      <c r="J158" s="2"/>
      <c r="K158" s="2"/>
      <c r="L158" s="2"/>
    </row>
    <row r="159" spans="1:12" ht="12.75" customHeight="1">
      <c r="B159" s="15" t="s">
        <v>203</v>
      </c>
      <c r="C159" s="2"/>
      <c r="D159" s="2"/>
      <c r="E159" s="2"/>
      <c r="F159" s="2"/>
      <c r="G159" s="2"/>
      <c r="H159" s="2"/>
      <c r="I159" s="2"/>
      <c r="J159" s="2"/>
      <c r="K159" s="2"/>
      <c r="L159" s="2"/>
    </row>
    <row r="160" spans="1:12" ht="12.75" customHeight="1">
      <c r="B160" s="15" t="s">
        <v>74</v>
      </c>
      <c r="C160" s="26">
        <f>IF('T4-5a. Broking'!C160="..","..",(100-'T4-5a. Broking'!C160)/100)</f>
        <v>0</v>
      </c>
      <c r="D160" s="26">
        <f>IF('T4-5a. Broking'!D160="..","..",(100-'T4-5a. Broking'!D160)/100)</f>
        <v>0</v>
      </c>
      <c r="E160" s="26">
        <f>IF('T4-5a. Broking'!E160="..","..",(100-'T4-5a. Broking'!E160)/100)</f>
        <v>0</v>
      </c>
      <c r="F160" s="26">
        <f>IF('T4-5a. Broking'!F160="..","..",(100-'T4-5a. Broking'!F160)/100)</f>
        <v>0</v>
      </c>
      <c r="G160" s="26">
        <f>IF('T4-5a. Broking'!G160="..","..",(100-'T4-5a. Broking'!G160)/100)</f>
        <v>0</v>
      </c>
      <c r="H160" s="26">
        <f>IF('T4-5a. Broking'!H160="..","..",(100-'T4-5a. Broking'!H160)/100)</f>
        <v>1</v>
      </c>
      <c r="I160" s="26">
        <f>IF('T4-5a. Broking'!I160="..","..",(100-'T4-5a. Broking'!I160)/100)</f>
        <v>0</v>
      </c>
      <c r="J160" s="26">
        <f>IF('T4-5a. Broking'!J160="..","..",(100-'T4-5a. Broking'!J160)/100)</f>
        <v>0</v>
      </c>
      <c r="K160" s="26">
        <f>IF('T4-5a. Broking'!K160="..","..",(100-'T4-5a. Broking'!K160)/100)</f>
        <v>0</v>
      </c>
      <c r="L160" s="26">
        <f>IF('T4-5a. Broking'!L160="..","..",(100-'T4-5a. Broking'!L160)/100)</f>
        <v>0</v>
      </c>
    </row>
    <row r="161" spans="1:12" ht="12.75" customHeight="1">
      <c r="B161" s="15" t="s">
        <v>75</v>
      </c>
      <c r="C161" s="2"/>
      <c r="D161" s="2"/>
      <c r="E161" s="2"/>
      <c r="F161" s="2"/>
      <c r="G161" s="2"/>
      <c r="H161" s="2"/>
      <c r="I161" s="2"/>
      <c r="J161" s="2"/>
      <c r="K161" s="2"/>
      <c r="L161" s="2"/>
    </row>
    <row r="162" spans="1:12" ht="12.75" customHeight="1">
      <c r="B162" s="15" t="s">
        <v>74</v>
      </c>
      <c r="C162" s="26">
        <f>IF('T4-5a. Broking'!C162="..","..",(100-'T4-5a. Broking'!C162)/100)</f>
        <v>0</v>
      </c>
      <c r="D162" s="26">
        <f>IF('T4-5a. Broking'!D162="..","..",(100-'T4-5a. Broking'!D162)/100)</f>
        <v>0</v>
      </c>
      <c r="E162" s="26">
        <f>IF('T4-5a. Broking'!E162="..","..",(100-'T4-5a. Broking'!E162)/100)</f>
        <v>0</v>
      </c>
      <c r="F162" s="26">
        <f>IF('T4-5a. Broking'!F162="..","..",(100-'T4-5a. Broking'!F162)/100)</f>
        <v>0</v>
      </c>
      <c r="G162" s="26">
        <f>IF('T4-5a. Broking'!G162="..","..",(100-'T4-5a. Broking'!G162)/100)</f>
        <v>0</v>
      </c>
      <c r="H162" s="26">
        <f>IF('T4-5a. Broking'!H162="..","..",(100-'T4-5a. Broking'!H162)/100)</f>
        <v>1</v>
      </c>
      <c r="I162" s="26">
        <f>IF('T4-5a. Broking'!I162="..","..",(100-'T4-5a. Broking'!I162)/100)</f>
        <v>0</v>
      </c>
      <c r="J162" s="26">
        <f>IF('T4-5a. Broking'!J162="..","..",(100-'T4-5a. Broking'!J162)/100)</f>
        <v>0</v>
      </c>
      <c r="K162" s="26">
        <f>IF('T4-5a. Broking'!K162="..","..",(100-'T4-5a. Broking'!K162)/100)</f>
        <v>0</v>
      </c>
      <c r="L162" s="26">
        <f>IF('T4-5a. Broking'!L162="..","..",(100-'T4-5a. Broking'!L162)/100)</f>
        <v>0</v>
      </c>
    </row>
    <row r="163" spans="1:12" ht="12.75" customHeight="1">
      <c r="B163" s="6" t="s">
        <v>61</v>
      </c>
      <c r="D163" s="5"/>
      <c r="E163" s="5"/>
      <c r="F163" s="5"/>
      <c r="G163" s="5"/>
      <c r="H163" s="5"/>
      <c r="I163" s="5"/>
      <c r="J163" s="5"/>
      <c r="K163" s="5"/>
      <c r="L163" s="5"/>
    </row>
    <row r="164" spans="1:12" ht="12.75" customHeight="1">
      <c r="B164" s="6"/>
      <c r="D164" s="5"/>
      <c r="E164" s="5"/>
      <c r="F164" s="5"/>
      <c r="G164" s="5"/>
      <c r="H164" s="5"/>
      <c r="I164" s="5"/>
      <c r="J164" s="5"/>
      <c r="K164" s="5"/>
      <c r="L164" s="5"/>
    </row>
    <row r="165" spans="1:12" ht="12.75" customHeight="1">
      <c r="A165" s="10" t="s">
        <v>204</v>
      </c>
      <c r="B165" s="1" t="s">
        <v>205</v>
      </c>
      <c r="C165" s="2"/>
      <c r="D165" s="2"/>
      <c r="E165" s="2"/>
      <c r="F165" s="2"/>
      <c r="G165" s="2"/>
      <c r="H165" s="2"/>
      <c r="I165" s="2"/>
      <c r="J165" s="2"/>
      <c r="K165" s="2"/>
      <c r="L165" s="2"/>
    </row>
    <row r="166" spans="1:12" ht="12.75" customHeight="1">
      <c r="B166" s="15" t="s">
        <v>203</v>
      </c>
      <c r="C166" s="2"/>
      <c r="D166" s="2"/>
      <c r="E166" s="2"/>
      <c r="F166" s="2"/>
      <c r="G166" s="2"/>
      <c r="H166" s="2"/>
      <c r="I166" s="2"/>
      <c r="J166" s="2"/>
      <c r="K166" s="2"/>
      <c r="L166" s="2"/>
    </row>
    <row r="167" spans="1:12" ht="12.75" customHeight="1">
      <c r="B167" s="15" t="s">
        <v>74</v>
      </c>
      <c r="C167" s="26">
        <f>IF('T4-5a. Broking'!C167="..","..",(100-'T4-5a. Broking'!C167)/100)</f>
        <v>0</v>
      </c>
      <c r="D167" s="26">
        <f>IF('T4-5a. Broking'!D167="..","..",(100-'T4-5a. Broking'!D167)/100)</f>
        <v>0</v>
      </c>
      <c r="E167" s="26">
        <f>IF('T4-5a. Broking'!E167="..","..",(100-'T4-5a. Broking'!E167)/100)</f>
        <v>0.01</v>
      </c>
      <c r="F167" s="26">
        <f>IF('T4-5a. Broking'!F167="..","..",(100-'T4-5a. Broking'!F167)/100)</f>
        <v>0</v>
      </c>
      <c r="G167" s="26">
        <f>IF('T4-5a. Broking'!G167="..","..",(100-'T4-5a. Broking'!G167)/100)</f>
        <v>0.7</v>
      </c>
      <c r="H167" s="26">
        <f>IF('T4-5a. Broking'!H167="..","..",(100-'T4-5a. Broking'!H167)/100)</f>
        <v>1</v>
      </c>
      <c r="I167" s="26">
        <f>IF('T4-5a. Broking'!I167="..","..",(100-'T4-5a. Broking'!I167)/100)</f>
        <v>0</v>
      </c>
      <c r="J167" s="26">
        <f>IF('T4-5a. Broking'!J167="..","..",(100-'T4-5a. Broking'!J167)/100)</f>
        <v>0</v>
      </c>
      <c r="K167" s="26">
        <f>IF('T4-5a. Broking'!K167="..","..",(100-'T4-5a. Broking'!K167)/100)</f>
        <v>0.75</v>
      </c>
      <c r="L167" s="26">
        <f>IF('T4-5a. Broking'!L167="..","..",(100-'T4-5a. Broking'!L167)/100)</f>
        <v>0</v>
      </c>
    </row>
    <row r="168" spans="1:12" ht="12.75" customHeight="1">
      <c r="B168" s="15" t="s">
        <v>75</v>
      </c>
      <c r="C168" s="2"/>
      <c r="D168" s="2"/>
      <c r="E168" s="2"/>
      <c r="F168" s="2"/>
      <c r="G168" s="2"/>
      <c r="H168" s="2"/>
      <c r="I168" s="2"/>
      <c r="J168" s="2"/>
      <c r="K168" s="2"/>
      <c r="L168" s="2"/>
    </row>
    <row r="169" spans="1:12" ht="12.75" customHeight="1">
      <c r="B169" s="15" t="s">
        <v>74</v>
      </c>
      <c r="C169" s="26">
        <f>IF('T4-5a. Broking'!C169="..","..",(100-'T4-5a. Broking'!C169)/100)</f>
        <v>0</v>
      </c>
      <c r="D169" s="26">
        <f>IF('T4-5a. Broking'!D169="..","..",(100-'T4-5a. Broking'!D169)/100)</f>
        <v>0</v>
      </c>
      <c r="E169" s="26">
        <f>IF('T4-5a. Broking'!E169="..","..",(100-'T4-5a. Broking'!E169)/100)</f>
        <v>0.2</v>
      </c>
      <c r="F169" s="26">
        <f>IF('T4-5a. Broking'!F169="..","..",(100-'T4-5a. Broking'!F169)/100)</f>
        <v>0</v>
      </c>
      <c r="G169" s="26">
        <f>IF('T4-5a. Broking'!G169="..","..",(100-'T4-5a. Broking'!G169)/100)</f>
        <v>0.7</v>
      </c>
      <c r="H169" s="26">
        <f>IF('T4-5a. Broking'!H169="..","..",(100-'T4-5a. Broking'!H169)/100)</f>
        <v>1</v>
      </c>
      <c r="I169" s="26">
        <f>IF('T4-5a. Broking'!I169="..","..",(100-'T4-5a. Broking'!I169)/100)</f>
        <v>0</v>
      </c>
      <c r="J169" s="26">
        <f>IF('T4-5a. Broking'!J169="..","..",(100-'T4-5a. Broking'!J169)/100)</f>
        <v>0</v>
      </c>
      <c r="K169" s="26">
        <f>IF('T4-5a. Broking'!K169="..","..",(100-'T4-5a. Broking'!K169)/100)</f>
        <v>0.75</v>
      </c>
      <c r="L169" s="26">
        <f>IF('T4-5a. Broking'!L169="..","..",(100-'T4-5a. Broking'!L169)/100)</f>
        <v>0</v>
      </c>
    </row>
    <row r="170" spans="1:12" ht="12.75" customHeight="1">
      <c r="B170" s="6" t="s">
        <v>61</v>
      </c>
      <c r="D170" s="5"/>
      <c r="E170" s="5"/>
      <c r="F170" s="5"/>
      <c r="G170" s="5"/>
      <c r="H170" s="5"/>
      <c r="I170" s="5"/>
      <c r="J170" s="5"/>
      <c r="K170" s="5"/>
      <c r="L170" s="5"/>
    </row>
    <row r="171" spans="1:12" ht="12.75" customHeight="1">
      <c r="B171" s="6"/>
      <c r="D171" s="5"/>
      <c r="E171" s="5"/>
      <c r="F171" s="5"/>
      <c r="G171" s="5"/>
      <c r="H171" s="5"/>
      <c r="I171" s="5"/>
      <c r="J171" s="5"/>
      <c r="K171" s="5"/>
      <c r="L171" s="5"/>
    </row>
    <row r="172" spans="1:12" ht="12.75" customHeight="1">
      <c r="B172" s="1" t="s">
        <v>105</v>
      </c>
      <c r="C172" s="2"/>
      <c r="D172" s="2"/>
      <c r="E172" s="2"/>
      <c r="F172" s="2"/>
      <c r="G172" s="2"/>
      <c r="H172" s="2"/>
      <c r="I172" s="2"/>
      <c r="J172" s="2"/>
      <c r="K172" s="2"/>
      <c r="L172" s="2"/>
    </row>
    <row r="173" spans="1:12" ht="12.75" customHeight="1">
      <c r="B173" s="6"/>
      <c r="D173" s="5"/>
      <c r="E173" s="5"/>
      <c r="F173" s="5"/>
      <c r="G173" s="5"/>
      <c r="H173" s="5"/>
      <c r="I173" s="5"/>
      <c r="J173" s="5"/>
      <c r="K173" s="5"/>
      <c r="L173" s="5"/>
    </row>
    <row r="174" spans="1:12" ht="12.75" customHeight="1">
      <c r="B174" s="19" t="s">
        <v>106</v>
      </c>
      <c r="C174" s="23"/>
      <c r="D174" s="23"/>
      <c r="E174" s="23"/>
      <c r="F174" s="23"/>
      <c r="G174" s="23"/>
      <c r="H174" s="23"/>
      <c r="I174" s="23"/>
      <c r="J174" s="23"/>
      <c r="K174" s="23"/>
      <c r="L174" s="23"/>
    </row>
    <row r="175" spans="1:12" ht="12.75" customHeight="1">
      <c r="B175" s="6"/>
      <c r="D175" s="5"/>
      <c r="E175" s="5"/>
      <c r="F175" s="5"/>
      <c r="G175" s="5"/>
      <c r="H175" s="5"/>
      <c r="I175" s="5"/>
      <c r="J175" s="5"/>
      <c r="K175" s="5"/>
      <c r="L175" s="5"/>
    </row>
    <row r="176" spans="1:12" ht="12.75" customHeight="1">
      <c r="A176" s="10" t="s">
        <v>111</v>
      </c>
      <c r="B176" s="1" t="s">
        <v>107</v>
      </c>
      <c r="C176" s="2"/>
      <c r="D176" s="2"/>
      <c r="E176" s="2"/>
      <c r="F176" s="2"/>
      <c r="G176" s="2"/>
      <c r="H176" s="2"/>
      <c r="I176" s="2"/>
      <c r="J176" s="2"/>
      <c r="K176" s="2"/>
      <c r="L176" s="2"/>
    </row>
    <row r="177" spans="1:12" ht="12.75" customHeight="1">
      <c r="B177" s="15" t="s">
        <v>108</v>
      </c>
      <c r="C177" s="2"/>
      <c r="D177" s="2"/>
      <c r="E177" s="2"/>
      <c r="F177" s="2"/>
      <c r="G177" s="2"/>
      <c r="H177" s="2"/>
      <c r="I177" s="2"/>
      <c r="J177" s="2"/>
      <c r="K177" s="2"/>
      <c r="L177" s="2"/>
    </row>
    <row r="178" spans="1:12" ht="12.75" customHeight="1">
      <c r="B178" s="15" t="s">
        <v>109</v>
      </c>
      <c r="C178" s="2"/>
      <c r="D178" s="2"/>
      <c r="E178" s="2"/>
      <c r="F178" s="2"/>
      <c r="G178" s="2"/>
      <c r="H178" s="2"/>
      <c r="I178" s="2"/>
      <c r="J178" s="2"/>
      <c r="K178" s="2"/>
      <c r="L178" s="2"/>
    </row>
    <row r="179" spans="1:12" ht="12.75" customHeight="1">
      <c r="B179" s="15" t="s">
        <v>110</v>
      </c>
      <c r="C179" s="2"/>
      <c r="D179" s="2"/>
      <c r="E179" s="2"/>
      <c r="F179" s="2"/>
      <c r="G179" s="2"/>
      <c r="H179" s="2"/>
      <c r="I179" s="2"/>
      <c r="J179" s="2"/>
      <c r="K179" s="2"/>
      <c r="L179" s="2"/>
    </row>
    <row r="180" spans="1:12" ht="12.75" customHeight="1">
      <c r="B180" s="15" t="s">
        <v>135</v>
      </c>
      <c r="C180" s="2"/>
      <c r="D180" s="2"/>
      <c r="E180" s="2"/>
      <c r="F180" s="2"/>
      <c r="G180" s="2"/>
      <c r="H180" s="2"/>
      <c r="I180" s="2"/>
      <c r="J180" s="2"/>
      <c r="K180" s="2"/>
      <c r="L180" s="2"/>
    </row>
    <row r="181" spans="1:12" ht="12.75" customHeight="1">
      <c r="B181" s="6" t="s">
        <v>61</v>
      </c>
      <c r="D181" s="5"/>
      <c r="E181" s="5"/>
      <c r="F181" s="5"/>
      <c r="G181" s="5"/>
      <c r="H181" s="5"/>
      <c r="I181" s="5"/>
      <c r="J181" s="5"/>
      <c r="K181" s="5"/>
      <c r="L181" s="5"/>
    </row>
    <row r="182" spans="1:12" ht="12.75" customHeight="1">
      <c r="B182" s="6"/>
      <c r="D182" s="5"/>
      <c r="E182" s="5"/>
      <c r="F182" s="5"/>
      <c r="G182" s="5"/>
      <c r="H182" s="5"/>
      <c r="I182" s="5"/>
      <c r="J182" s="5"/>
      <c r="K182" s="5"/>
      <c r="L182" s="5"/>
    </row>
    <row r="183" spans="1:12" ht="12.75" customHeight="1">
      <c r="A183" s="10" t="s">
        <v>140</v>
      </c>
      <c r="B183" s="1" t="s">
        <v>136</v>
      </c>
      <c r="C183" s="2"/>
      <c r="D183" s="2"/>
      <c r="E183" s="2"/>
      <c r="F183" s="2"/>
      <c r="G183" s="2"/>
      <c r="H183" s="2"/>
      <c r="I183" s="2"/>
      <c r="J183" s="2"/>
      <c r="K183" s="2"/>
      <c r="L183" s="2"/>
    </row>
    <row r="184" spans="1:12" ht="12.75" customHeight="1">
      <c r="B184" s="15" t="s">
        <v>137</v>
      </c>
      <c r="C184" s="2"/>
      <c r="D184" s="2"/>
      <c r="E184" s="2"/>
      <c r="F184" s="2"/>
      <c r="G184" s="2"/>
      <c r="H184" s="2"/>
      <c r="I184" s="2"/>
      <c r="J184" s="2"/>
      <c r="K184" s="2"/>
      <c r="L184" s="2"/>
    </row>
    <row r="185" spans="1:12" ht="12.75" customHeight="1">
      <c r="B185" s="15" t="s">
        <v>138</v>
      </c>
      <c r="C185" s="24"/>
      <c r="D185" s="24"/>
      <c r="E185" s="24"/>
      <c r="F185" s="24"/>
      <c r="G185" s="24"/>
      <c r="H185" s="24"/>
      <c r="I185" s="24"/>
      <c r="J185" s="24"/>
      <c r="K185" s="24"/>
      <c r="L185" s="24"/>
    </row>
    <row r="186" spans="1:12" ht="12.75" customHeight="1">
      <c r="B186" s="15" t="s">
        <v>139</v>
      </c>
      <c r="C186" s="2"/>
      <c r="D186" s="2"/>
      <c r="E186" s="2"/>
      <c r="F186" s="2"/>
      <c r="G186" s="2"/>
      <c r="H186" s="2"/>
      <c r="I186" s="2"/>
      <c r="J186" s="2"/>
      <c r="K186" s="2"/>
      <c r="L186" s="2"/>
    </row>
    <row r="187" spans="1:12" ht="12.75" customHeight="1">
      <c r="B187" s="6" t="s">
        <v>61</v>
      </c>
      <c r="D187" s="5"/>
      <c r="E187" s="5"/>
      <c r="F187" s="5"/>
      <c r="G187" s="5"/>
      <c r="H187" s="5"/>
      <c r="I187" s="5"/>
      <c r="J187" s="5"/>
      <c r="K187" s="5"/>
      <c r="L187" s="5"/>
    </row>
    <row r="188" spans="1:12" ht="12.75" customHeight="1">
      <c r="B188" s="6"/>
      <c r="D188" s="5"/>
      <c r="E188" s="5"/>
      <c r="F188" s="5"/>
      <c r="G188" s="5"/>
      <c r="H188" s="5"/>
      <c r="I188" s="5"/>
      <c r="J188" s="5"/>
      <c r="K188" s="5"/>
      <c r="L188" s="5"/>
    </row>
    <row r="189" spans="1:12" ht="12.75" customHeight="1">
      <c r="B189" s="13" t="s">
        <v>141</v>
      </c>
      <c r="C189" s="23"/>
      <c r="D189" s="23"/>
      <c r="E189" s="23"/>
      <c r="F189" s="23"/>
      <c r="G189" s="23"/>
      <c r="H189" s="23"/>
      <c r="I189" s="23"/>
      <c r="J189" s="23"/>
      <c r="K189" s="23"/>
      <c r="L189" s="23"/>
    </row>
    <row r="190" spans="1:12" ht="12.75" customHeight="1">
      <c r="B190" s="6"/>
      <c r="D190" s="5"/>
      <c r="E190" s="5"/>
      <c r="F190" s="5"/>
      <c r="G190" s="5"/>
      <c r="H190" s="5"/>
      <c r="I190" s="5"/>
      <c r="J190" s="5"/>
      <c r="K190" s="5"/>
      <c r="L190" s="5"/>
    </row>
    <row r="191" spans="1:12" ht="12.75" customHeight="1">
      <c r="A191" s="10" t="s">
        <v>143</v>
      </c>
      <c r="B191" s="1" t="s">
        <v>142</v>
      </c>
      <c r="C191" s="2"/>
      <c r="D191" s="2"/>
      <c r="E191" s="2"/>
      <c r="F191" s="2"/>
      <c r="G191" s="2"/>
      <c r="H191" s="2"/>
      <c r="I191" s="2"/>
      <c r="J191" s="2"/>
      <c r="K191" s="2"/>
      <c r="L191" s="2"/>
    </row>
    <row r="192" spans="1:12" ht="12.75" customHeight="1">
      <c r="B192" s="1" t="s">
        <v>144</v>
      </c>
      <c r="C192" s="2"/>
      <c r="D192" s="2"/>
      <c r="E192" s="2"/>
      <c r="F192" s="2"/>
      <c r="G192" s="2"/>
      <c r="H192" s="2"/>
      <c r="I192" s="2"/>
      <c r="J192" s="2"/>
      <c r="K192" s="2"/>
      <c r="L192" s="2"/>
    </row>
    <row r="193" spans="1:12" ht="12.75" customHeight="1">
      <c r="B193" s="1" t="s">
        <v>145</v>
      </c>
      <c r="C193" s="2"/>
      <c r="D193" s="2"/>
      <c r="E193" s="2"/>
      <c r="F193" s="2"/>
      <c r="G193" s="2"/>
      <c r="H193" s="2"/>
      <c r="I193" s="2"/>
      <c r="J193" s="2"/>
      <c r="K193" s="2"/>
      <c r="L193" s="2"/>
    </row>
    <row r="194" spans="1:12" ht="12.75" customHeight="1">
      <c r="B194" s="1" t="s">
        <v>146</v>
      </c>
      <c r="C194" s="2"/>
      <c r="D194" s="2"/>
      <c r="E194" s="2"/>
      <c r="F194" s="2"/>
      <c r="G194" s="2"/>
      <c r="H194" s="2"/>
      <c r="I194" s="2"/>
      <c r="J194" s="2"/>
      <c r="K194" s="2"/>
      <c r="L194" s="2"/>
    </row>
    <row r="195" spans="1:12" ht="12.75" customHeight="1">
      <c r="B195" s="1" t="s">
        <v>147</v>
      </c>
      <c r="C195" s="2"/>
      <c r="D195" s="2"/>
      <c r="E195" s="2"/>
      <c r="F195" s="2"/>
      <c r="G195" s="2"/>
      <c r="H195" s="2"/>
      <c r="I195" s="2"/>
      <c r="J195" s="2"/>
      <c r="K195" s="2"/>
      <c r="L195" s="2"/>
    </row>
    <row r="196" spans="1:12" ht="12.75" customHeight="1">
      <c r="B196" s="6" t="s">
        <v>61</v>
      </c>
      <c r="D196" s="5"/>
      <c r="E196" s="5"/>
      <c r="F196" s="5"/>
      <c r="G196" s="5"/>
      <c r="H196" s="5"/>
      <c r="I196" s="5"/>
      <c r="J196" s="5"/>
      <c r="K196" s="5"/>
      <c r="L196" s="5"/>
    </row>
    <row r="197" spans="1:12" ht="12.75" customHeight="1">
      <c r="B197" s="6"/>
      <c r="D197" s="5"/>
      <c r="E197" s="5"/>
      <c r="F197" s="5"/>
      <c r="G197" s="5"/>
      <c r="H197" s="5"/>
      <c r="I197" s="5"/>
      <c r="J197" s="5"/>
      <c r="K197" s="5"/>
      <c r="L197" s="5"/>
    </row>
    <row r="198" spans="1:12" ht="12.75" customHeight="1">
      <c r="A198" s="10">
        <v>23</v>
      </c>
      <c r="B198" s="5" t="s">
        <v>221</v>
      </c>
      <c r="D198" s="5"/>
      <c r="E198" s="5"/>
      <c r="F198" s="5"/>
      <c r="G198" s="5"/>
      <c r="H198" s="5"/>
      <c r="I198" s="5"/>
      <c r="J198" s="5"/>
      <c r="K198" s="5"/>
      <c r="L198" s="5"/>
    </row>
    <row r="199" spans="1:12" ht="12.75" customHeight="1">
      <c r="B199" s="15" t="s">
        <v>148</v>
      </c>
      <c r="C199" s="2"/>
      <c r="D199" s="2"/>
      <c r="E199" s="2"/>
      <c r="F199" s="2"/>
      <c r="G199" s="2"/>
      <c r="H199" s="2"/>
      <c r="I199" s="2"/>
      <c r="J199" s="2"/>
      <c r="K199" s="2"/>
      <c r="L199" s="2"/>
    </row>
    <row r="200" spans="1:12" ht="12.75" customHeight="1">
      <c r="B200" s="15" t="s">
        <v>149</v>
      </c>
      <c r="C200" s="2"/>
      <c r="D200" s="2"/>
      <c r="E200" s="2"/>
      <c r="F200" s="2"/>
      <c r="G200" s="2"/>
      <c r="H200" s="2"/>
      <c r="I200" s="2"/>
      <c r="J200" s="2"/>
      <c r="K200" s="2"/>
      <c r="L200" s="2"/>
    </row>
    <row r="201" spans="1:12" ht="12.75" customHeight="1">
      <c r="B201" s="15" t="s">
        <v>150</v>
      </c>
      <c r="C201" s="2"/>
      <c r="D201" s="2"/>
      <c r="E201" s="2"/>
      <c r="F201" s="2"/>
      <c r="G201" s="2"/>
      <c r="H201" s="2"/>
      <c r="I201" s="2"/>
      <c r="J201" s="2"/>
      <c r="K201" s="2"/>
      <c r="L201" s="2"/>
    </row>
    <row r="202" spans="1:12" ht="12.75" customHeight="1">
      <c r="B202" s="15" t="s">
        <v>151</v>
      </c>
      <c r="C202" s="2"/>
      <c r="D202" s="2"/>
      <c r="E202" s="2"/>
      <c r="F202" s="2"/>
      <c r="G202" s="2"/>
      <c r="H202" s="2"/>
      <c r="I202" s="2"/>
      <c r="J202" s="2"/>
      <c r="K202" s="2"/>
      <c r="L202" s="2"/>
    </row>
    <row r="203" spans="1:12" ht="12.75" customHeight="1">
      <c r="B203" s="15" t="s">
        <v>67</v>
      </c>
      <c r="C203" s="2"/>
      <c r="D203" s="2"/>
      <c r="E203" s="2"/>
      <c r="F203" s="2"/>
      <c r="G203" s="2"/>
      <c r="H203" s="2"/>
      <c r="I203" s="2"/>
      <c r="J203" s="2"/>
      <c r="K203" s="2"/>
      <c r="L203" s="2"/>
    </row>
    <row r="204" spans="1:12" ht="12.75" customHeight="1">
      <c r="B204" s="6" t="s">
        <v>61</v>
      </c>
      <c r="D204" s="5"/>
      <c r="E204" s="5"/>
      <c r="F204" s="5"/>
      <c r="G204" s="5"/>
      <c r="H204" s="5"/>
      <c r="I204" s="5"/>
      <c r="J204" s="5"/>
      <c r="K204" s="5"/>
      <c r="L204" s="5"/>
    </row>
    <row r="205" spans="1:12" ht="12.75" customHeight="1">
      <c r="D205" s="5"/>
      <c r="E205" s="5"/>
      <c r="F205" s="5"/>
      <c r="G205" s="5"/>
      <c r="H205" s="5"/>
      <c r="I205" s="5"/>
      <c r="J205" s="5"/>
      <c r="K205" s="5"/>
      <c r="L205" s="5"/>
    </row>
    <row r="206" spans="1:12" ht="12.75" customHeight="1">
      <c r="A206" s="10">
        <v>24</v>
      </c>
      <c r="B206" s="1" t="s">
        <v>222</v>
      </c>
      <c r="C206" s="2"/>
      <c r="D206" s="2"/>
      <c r="E206" s="2"/>
      <c r="F206" s="2"/>
      <c r="G206" s="2"/>
      <c r="H206" s="2"/>
      <c r="I206" s="2"/>
      <c r="J206" s="2"/>
      <c r="K206" s="2"/>
      <c r="L206" s="2"/>
    </row>
    <row r="207" spans="1:12" ht="12.75" customHeight="1">
      <c r="B207" s="15" t="s">
        <v>76</v>
      </c>
      <c r="C207" s="2"/>
      <c r="D207" s="2"/>
      <c r="E207" s="2"/>
      <c r="F207" s="2"/>
      <c r="G207" s="2"/>
      <c r="H207" s="2"/>
      <c r="I207" s="2"/>
      <c r="J207" s="2"/>
      <c r="K207" s="2"/>
      <c r="L207" s="2"/>
    </row>
    <row r="208" spans="1:12" ht="12.75" customHeight="1">
      <c r="B208" s="15" t="s">
        <v>77</v>
      </c>
      <c r="C208" s="2">
        <f>IF('T4-5a. Broking'!C206="Not allowed",1,IF('T4-5a. Broking'!C208="Yes",1,0))</f>
        <v>1</v>
      </c>
      <c r="D208" s="2">
        <f>IF('T4-5a. Broking'!D206="Not allowed",1,IF('T4-5a. Broking'!D208="Yes",1,0))</f>
        <v>0</v>
      </c>
      <c r="E208" s="2">
        <f>IF('T4-5a. Broking'!E206="Not allowed",1,IF('T4-5a. Broking'!E208="Yes",1,0))</f>
        <v>0</v>
      </c>
      <c r="F208" s="2">
        <f>IF('T4-5a. Broking'!F206="Not allowed",1,IF('T4-5a. Broking'!F208="Yes",1,0))</f>
        <v>0</v>
      </c>
      <c r="G208" s="2">
        <f>IF('T4-5a. Broking'!G206="Not allowed",1,IF('T4-5a. Broking'!G208="Yes",1,0))</f>
        <v>1</v>
      </c>
      <c r="H208" s="2">
        <f>IF('T4-5a. Broking'!H206="Not allowed",1,IF('T4-5a. Broking'!H208="Yes",1,0))</f>
        <v>1</v>
      </c>
      <c r="I208" s="2">
        <f>IF('T4-5a. Broking'!I206="Not allowed",1,IF('T4-5a. Broking'!I208="Yes",1,0))</f>
        <v>0</v>
      </c>
      <c r="J208" s="2">
        <f>IF('T4-5a. Broking'!J206="Not allowed",1,IF('T4-5a. Broking'!J208="Yes",1,0))</f>
        <v>0</v>
      </c>
      <c r="K208" s="2">
        <f>IF('T4-5a. Broking'!K206="Not allowed",1,IF('T4-5a. Broking'!K208="Yes",1,0))</f>
        <v>1</v>
      </c>
      <c r="L208" s="2">
        <f>IF('T4-5a. Broking'!L206="Not allowed",1,IF('T4-5a. Broking'!L208="Yes",1,0))</f>
        <v>0</v>
      </c>
    </row>
    <row r="209" spans="1:12" ht="12.75" customHeight="1">
      <c r="B209" s="15" t="s">
        <v>78</v>
      </c>
      <c r="C209" s="2"/>
      <c r="D209" s="2"/>
      <c r="E209" s="2"/>
      <c r="F209" s="2"/>
      <c r="G209" s="2"/>
      <c r="H209" s="2"/>
      <c r="I209" s="2"/>
      <c r="J209" s="2"/>
      <c r="K209" s="2"/>
      <c r="L209" s="2"/>
    </row>
    <row r="210" spans="1:12" ht="12.75" customHeight="1">
      <c r="B210" s="15" t="s">
        <v>67</v>
      </c>
      <c r="C210" s="2"/>
      <c r="D210" s="2"/>
      <c r="E210" s="2"/>
      <c r="F210" s="2"/>
      <c r="G210" s="2"/>
      <c r="H210" s="2"/>
      <c r="I210" s="2"/>
      <c r="J210" s="2"/>
      <c r="K210" s="2"/>
      <c r="L210" s="2"/>
    </row>
    <row r="211" spans="1:12" ht="12.75" customHeight="1">
      <c r="B211" s="6" t="s">
        <v>61</v>
      </c>
      <c r="D211" s="5"/>
      <c r="E211" s="5"/>
      <c r="F211" s="5"/>
      <c r="G211" s="5"/>
      <c r="H211" s="5"/>
      <c r="I211" s="5"/>
      <c r="J211" s="5"/>
      <c r="K211" s="5"/>
      <c r="L211" s="5"/>
    </row>
    <row r="212" spans="1:12" ht="12.75" customHeight="1">
      <c r="B212" s="6"/>
      <c r="D212" s="5"/>
      <c r="E212" s="5"/>
      <c r="F212" s="5"/>
      <c r="G212" s="5"/>
      <c r="H212" s="5"/>
      <c r="I212" s="5"/>
      <c r="J212" s="5"/>
      <c r="K212" s="5"/>
      <c r="L212" s="5"/>
    </row>
    <row r="213" spans="1:12" ht="12.75" customHeight="1">
      <c r="A213" s="10">
        <v>25</v>
      </c>
      <c r="B213" s="1" t="s">
        <v>51</v>
      </c>
      <c r="C213" s="2">
        <f>IF('T4-5a. Broking'!C213="Not allowed",1,IF('T4-5a. Broking'!C213="Yes",1,0))</f>
        <v>0</v>
      </c>
      <c r="D213" s="2">
        <f>IF('T4-5a. Broking'!D213="Not allowed",1,IF('T4-5a. Broking'!D213="Yes",1,0))</f>
        <v>1</v>
      </c>
      <c r="E213" s="2">
        <f>IF('T4-5a. Broking'!E213="Not allowed",1,IF('T4-5a. Broking'!E213="Yes",1,0))</f>
        <v>1</v>
      </c>
      <c r="F213" s="2">
        <f>IF('T4-5a. Broking'!F213="Not allowed",1,IF('T4-5a. Broking'!F213="Yes",1,0))</f>
        <v>0</v>
      </c>
      <c r="G213" s="2">
        <f>IF('T4-5a. Broking'!G213="Not allowed",1,IF('T4-5a. Broking'!G213="Yes",1,0))</f>
        <v>0</v>
      </c>
      <c r="H213" s="2">
        <f>IF('T4-5a. Broking'!H213="Not allowed",1,IF('T4-5a. Broking'!H213="Yes",1,0))</f>
        <v>1</v>
      </c>
      <c r="I213" s="2">
        <f>IF('T4-5a. Broking'!I213="Not allowed",1,IF('T4-5a. Broking'!I213="Yes",1,0))</f>
        <v>0</v>
      </c>
      <c r="J213" s="2">
        <f>IF('T4-5a. Broking'!J213="Not allowed",1,IF('T4-5a. Broking'!J213="Yes",1,0))</f>
        <v>0</v>
      </c>
      <c r="K213" s="2">
        <f>IF('T4-5a. Broking'!K213="Not allowed",1,IF('T4-5a. Broking'!K213="Yes",1,0))</f>
        <v>0</v>
      </c>
      <c r="L213" s="2">
        <f>IF('T4-5a. Broking'!L213="Not allowed",1,IF('T4-5a. Broking'!L213="Yes",1,0))</f>
        <v>1</v>
      </c>
    </row>
    <row r="214" spans="1:12" ht="12.75" customHeight="1">
      <c r="B214" s="1" t="s">
        <v>52</v>
      </c>
      <c r="C214" s="2"/>
      <c r="D214" s="2"/>
      <c r="E214" s="2"/>
      <c r="F214" s="2"/>
      <c r="G214" s="2"/>
      <c r="H214" s="2"/>
      <c r="I214" s="2"/>
      <c r="J214" s="2"/>
      <c r="K214" s="2"/>
      <c r="L214" s="2"/>
    </row>
    <row r="215" spans="1:12" ht="12.75" customHeight="1">
      <c r="B215" s="6" t="s">
        <v>61</v>
      </c>
      <c r="D215" s="5"/>
      <c r="E215" s="5"/>
      <c r="F215" s="5"/>
      <c r="G215" s="5"/>
      <c r="H215" s="5"/>
      <c r="I215" s="5"/>
      <c r="J215" s="5"/>
      <c r="K215" s="5"/>
      <c r="L215" s="5"/>
    </row>
    <row r="216" spans="1:12" ht="12.75" customHeight="1">
      <c r="B216" s="12"/>
      <c r="C216" s="12"/>
      <c r="D216" s="12"/>
      <c r="E216" s="12"/>
      <c r="F216" s="12"/>
      <c r="G216" s="12"/>
      <c r="H216" s="12"/>
      <c r="I216" s="12"/>
      <c r="J216" s="12"/>
      <c r="K216" s="12"/>
      <c r="L216" s="12"/>
    </row>
    <row r="217" spans="1:12" ht="12.75" customHeight="1">
      <c r="A217" s="10">
        <v>26</v>
      </c>
      <c r="B217" s="1" t="s">
        <v>206</v>
      </c>
      <c r="C217" s="2"/>
      <c r="D217" s="2"/>
      <c r="E217" s="2"/>
      <c r="F217" s="2"/>
      <c r="G217" s="2"/>
      <c r="H217" s="2"/>
      <c r="I217" s="2"/>
      <c r="J217" s="2"/>
      <c r="K217" s="2"/>
      <c r="L217" s="2"/>
    </row>
    <row r="218" spans="1:12" ht="12.75" customHeight="1">
      <c r="B218" s="15" t="s">
        <v>207</v>
      </c>
      <c r="C218" s="2">
        <f>IF('T4-5a. Broking'!C218="Not allowed",1,IF('T4-5a. Broking'!C218="Set",1,IF('T4-5a. Broking'!C218="Approved",0.5,0)))</f>
        <v>0.5</v>
      </c>
      <c r="D218" s="2">
        <f>IF('T4-5a. Broking'!D218="Not allowed",1,IF('T4-5a. Broking'!D218="Set",1,IF('T4-5a. Broking'!D218="Approved",0.5,0)))</f>
        <v>1</v>
      </c>
      <c r="E218" s="2">
        <f>IF('T4-5a. Broking'!E218="Not allowed",1,IF('T4-5a. Broking'!E218="Set",1,IF('T4-5a. Broking'!E218="Approved",0.5,0)))</f>
        <v>0</v>
      </c>
      <c r="F218" s="2">
        <f>IF('T4-5a. Broking'!F218="Not allowed",1,IF('T4-5a. Broking'!F218="Set",1,IF('T4-5a. Broking'!F218="Approved",0.5,0)))</f>
        <v>0</v>
      </c>
      <c r="G218" s="2">
        <f>IF('T4-5a. Broking'!G218="Not allowed",1,IF('T4-5a. Broking'!G218="Set",1,IF('T4-5a. Broking'!G218="Approved",0.5,0)))</f>
        <v>0.5</v>
      </c>
      <c r="H218" s="2">
        <f>IF('T4-5a. Broking'!H218="Not allowed",1,IF('T4-5a. Broking'!H218="Set",1,IF('T4-5a. Broking'!H218="Approved",0.5,0)))</f>
        <v>0</v>
      </c>
      <c r="I218" s="2">
        <f>IF('T4-5a. Broking'!I218="Not allowed",1,IF('T4-5a. Broking'!I218="Set",1,IF('T4-5a. Broking'!I218="Approved",0.5,0)))</f>
        <v>0</v>
      </c>
      <c r="J218" s="2">
        <f>IF('T4-5a. Broking'!J218="Not allowed",1,IF('T4-5a. Broking'!J218="Set",1,IF('T4-5a. Broking'!J218="Approved",0.5,0)))</f>
        <v>0</v>
      </c>
      <c r="K218" s="2">
        <f>IF('T4-5a. Broking'!K218="Not allowed",1,IF('T4-5a. Broking'!K218="Set",1,IF('T4-5a. Broking'!K218="Approved",0.5,0)))</f>
        <v>0.5</v>
      </c>
      <c r="L218" s="2">
        <f>IF('T4-5a. Broking'!L218="Not allowed",1,IF('T4-5a. Broking'!L218="Set",1,IF('T4-5a. Broking'!L218="Approved",0.5,0)))</f>
        <v>0.5</v>
      </c>
    </row>
    <row r="219" spans="1:12" ht="12.75" customHeight="1">
      <c r="B219" s="15" t="s">
        <v>208</v>
      </c>
      <c r="C219" s="2">
        <f>IF('T4-5a. Broking'!C219="Not allowed",1,IF('T4-5a. Broking'!C219="Set",1,IF('T4-5a. Broking'!C219="Approved",0.5,0)))</f>
        <v>0.5</v>
      </c>
      <c r="D219" s="2">
        <f>IF('T4-5a. Broking'!D219="Not allowed",1,IF('T4-5a. Broking'!D219="Set",1,IF('T4-5a. Broking'!D219="Approved",0.5,0)))</f>
        <v>1</v>
      </c>
      <c r="E219" s="2">
        <f>IF('T4-5a. Broking'!E219="Not allowed",1,IF('T4-5a. Broking'!E219="Set",1,IF('T4-5a. Broking'!E219="Approved",0.5,0)))</f>
        <v>0</v>
      </c>
      <c r="F219" s="2">
        <f>IF('T4-5a. Broking'!F219="Not allowed",1,IF('T4-5a. Broking'!F219="Set",1,IF('T4-5a. Broking'!F219="Approved",0.5,0)))</f>
        <v>0</v>
      </c>
      <c r="G219" s="2">
        <f>IF('T4-5a. Broking'!G219="Not allowed",1,IF('T4-5a. Broking'!G219="Set",1,IF('T4-5a. Broking'!G219="Approved",0.5,0)))</f>
        <v>0.5</v>
      </c>
      <c r="H219" s="2">
        <f>IF('T4-5a. Broking'!H219="Not allowed",1,IF('T4-5a. Broking'!H219="Set",1,IF('T4-5a. Broking'!H219="Approved",0.5,0)))</f>
        <v>1</v>
      </c>
      <c r="I219" s="2">
        <f>IF('T4-5a. Broking'!I219="Not allowed",1,IF('T4-5a. Broking'!I219="Set",1,IF('T4-5a. Broking'!I219="Approved",0.5,0)))</f>
        <v>0</v>
      </c>
      <c r="J219" s="2">
        <f>IF('T4-5a. Broking'!J219="Not allowed",1,IF('T4-5a. Broking'!J219="Set",1,IF('T4-5a. Broking'!J219="Approved",0.5,0)))</f>
        <v>0</v>
      </c>
      <c r="K219" s="2">
        <f>IF('T4-5a. Broking'!K219="Not allowed",1,IF('T4-5a. Broking'!K219="Set",1,IF('T4-5a. Broking'!K219="Approved",0.5,0)))</f>
        <v>0.5</v>
      </c>
      <c r="L219" s="2">
        <f>IF('T4-5a. Broking'!L219="Not allowed",1,IF('T4-5a. Broking'!L219="Set",1,IF('T4-5a. Broking'!L219="Approved",0.5,0)))</f>
        <v>0.5</v>
      </c>
    </row>
    <row r="220" spans="1:12" ht="12.75" customHeight="1">
      <c r="B220" s="6" t="s">
        <v>61</v>
      </c>
      <c r="D220" s="5"/>
      <c r="E220" s="5"/>
      <c r="F220" s="5"/>
      <c r="G220" s="5"/>
      <c r="H220" s="5"/>
      <c r="I220" s="5"/>
      <c r="J220" s="5"/>
      <c r="K220" s="5"/>
      <c r="L220" s="5"/>
    </row>
    <row r="221" spans="1:12" ht="12.75" customHeight="1">
      <c r="A221" s="41"/>
      <c r="B221" s="42"/>
      <c r="C221" s="42"/>
      <c r="D221" s="38"/>
      <c r="E221" s="42"/>
      <c r="F221" s="38"/>
      <c r="G221" s="38"/>
      <c r="H221" s="38"/>
      <c r="I221" s="38"/>
      <c r="J221" s="38"/>
      <c r="K221" s="38"/>
      <c r="L221" s="38"/>
    </row>
    <row r="222" spans="1:12" ht="12.75" customHeight="1">
      <c r="B222" s="6"/>
      <c r="E222" s="5"/>
    </row>
    <row r="223" spans="1:12" ht="12.75" customHeight="1">
      <c r="A223" s="10" t="s">
        <v>79</v>
      </c>
      <c r="B223" s="5" t="s">
        <v>152</v>
      </c>
      <c r="E223" s="5"/>
    </row>
    <row r="224" spans="1:12" ht="12.75" customHeight="1">
      <c r="B224" s="6"/>
      <c r="E224" s="5"/>
    </row>
    <row r="225" spans="2:5" ht="12.75" customHeight="1">
      <c r="B225" s="6"/>
      <c r="E225" s="5"/>
    </row>
    <row r="226" spans="2:5" ht="12.75" customHeight="1">
      <c r="E226" s="5"/>
    </row>
    <row r="227" spans="2:5" ht="12.75" customHeight="1">
      <c r="B227" s="6"/>
      <c r="E227" s="5"/>
    </row>
    <row r="228" spans="2:5" ht="12.75" customHeight="1">
      <c r="B228" s="6"/>
      <c r="E228" s="5"/>
    </row>
    <row r="229" spans="2:5" ht="12.75" customHeight="1">
      <c r="B229" s="6"/>
      <c r="E229" s="5"/>
    </row>
    <row r="230" spans="2:5" ht="12.75" customHeight="1">
      <c r="B230" s="6"/>
      <c r="E230" s="5"/>
    </row>
    <row r="231" spans="2:5" ht="12.75" customHeight="1">
      <c r="E231" s="5"/>
    </row>
    <row r="232" spans="2:5" ht="12.75" customHeight="1">
      <c r="B232" s="6"/>
      <c r="E232" s="5"/>
    </row>
    <row r="233" spans="2:5" ht="12.75" customHeight="1">
      <c r="B233" s="6"/>
      <c r="E233" s="5"/>
    </row>
    <row r="234" spans="2:5" ht="12.75" customHeight="1">
      <c r="B234" s="6"/>
      <c r="E234" s="5"/>
    </row>
    <row r="235" spans="2:5" ht="12.75" customHeight="1">
      <c r="B235" s="6"/>
      <c r="E235" s="5"/>
    </row>
    <row r="236" spans="2:5" ht="12.75" customHeight="1">
      <c r="B236" s="6"/>
      <c r="E236" s="5"/>
    </row>
    <row r="237" spans="2:5" ht="12.75" customHeight="1">
      <c r="B237" s="6"/>
      <c r="E237" s="5"/>
    </row>
    <row r="238" spans="2:5" ht="12.75" customHeight="1">
      <c r="E238" s="5"/>
    </row>
    <row r="239" spans="2:5" ht="12.75" customHeight="1">
      <c r="B239" s="6"/>
      <c r="E239" s="5"/>
    </row>
    <row r="240" spans="2:5" ht="12.75" customHeight="1">
      <c r="B240" s="6"/>
      <c r="E240" s="5"/>
    </row>
    <row r="241" spans="2:5" ht="12.75" customHeight="1">
      <c r="B241" s="6"/>
      <c r="E241" s="5"/>
    </row>
    <row r="242" spans="2:5" ht="12.75" customHeight="1">
      <c r="B242" s="6"/>
      <c r="E242" s="5"/>
    </row>
    <row r="243" spans="2:5" ht="12.75" customHeight="1">
      <c r="B243" s="6"/>
      <c r="E243" s="5"/>
    </row>
    <row r="244" spans="2:5" ht="12.75" customHeight="1">
      <c r="E244" s="5"/>
    </row>
    <row r="245" spans="2:5" ht="12.75" customHeight="1">
      <c r="B245" s="6"/>
      <c r="E245" s="5"/>
    </row>
    <row r="246" spans="2:5" ht="12.75" customHeight="1">
      <c r="B246" s="6"/>
      <c r="E246" s="5"/>
    </row>
    <row r="247" spans="2:5" ht="12.75" customHeight="1">
      <c r="B247" s="6"/>
      <c r="E247" s="5"/>
    </row>
    <row r="248" spans="2:5" ht="12.75" customHeight="1">
      <c r="E248" s="5"/>
    </row>
    <row r="249" spans="2:5" ht="12.75" customHeight="1">
      <c r="E249" s="5"/>
    </row>
    <row r="250" spans="2:5" ht="12.75" customHeight="1">
      <c r="E250" s="5"/>
    </row>
    <row r="251" spans="2:5" ht="12.75" customHeight="1">
      <c r="E251" s="5"/>
    </row>
    <row r="252" spans="2:5" ht="12.75" customHeight="1">
      <c r="B252" s="6"/>
      <c r="E252" s="5"/>
    </row>
    <row r="253" spans="2:5" ht="12.75" customHeight="1">
      <c r="B253" s="6"/>
      <c r="E253" s="5"/>
    </row>
    <row r="254" spans="2:5" ht="12.75" customHeight="1">
      <c r="B254" s="6"/>
      <c r="E254" s="5"/>
    </row>
    <row r="255" spans="2:5" ht="12.75" customHeight="1">
      <c r="B255" s="6"/>
      <c r="E255" s="5"/>
    </row>
    <row r="256" spans="2:5" ht="12.75" customHeight="1">
      <c r="B256" s="6"/>
      <c r="E256" s="5"/>
    </row>
    <row r="257" spans="2:6" ht="12.75" customHeight="1">
      <c r="B257" s="6"/>
      <c r="E257" s="5"/>
    </row>
    <row r="258" spans="2:6" ht="12.75" customHeight="1">
      <c r="E258" s="5"/>
    </row>
    <row r="259" spans="2:6" ht="12.75" customHeight="1">
      <c r="B259" s="6"/>
      <c r="E259" s="5"/>
    </row>
    <row r="260" spans="2:6" ht="12.75" customHeight="1">
      <c r="B260" s="6"/>
      <c r="E260" s="5"/>
    </row>
    <row r="261" spans="2:6" ht="12.75" customHeight="1">
      <c r="B261" s="6"/>
      <c r="E261" s="5"/>
    </row>
    <row r="262" spans="2:6" ht="12.75" customHeight="1">
      <c r="B262" s="6"/>
      <c r="E262" s="5"/>
    </row>
    <row r="263" spans="2:6" ht="12.75" customHeight="1">
      <c r="B263" s="6"/>
      <c r="E263" s="5"/>
    </row>
    <row r="264" spans="2:6" ht="12.75" customHeight="1">
      <c r="B264" s="6"/>
      <c r="E264" s="5"/>
    </row>
    <row r="265" spans="2:6" ht="12.75" customHeight="1">
      <c r="E265" s="5"/>
    </row>
    <row r="266" spans="2:6" ht="12.75" customHeight="1">
      <c r="B266" s="6"/>
      <c r="E266" s="5"/>
    </row>
    <row r="267" spans="2:6" ht="12.75" customHeight="1">
      <c r="B267" s="6"/>
      <c r="E267" s="5"/>
    </row>
    <row r="268" spans="2:6" ht="12.75" customHeight="1">
      <c r="B268" s="6"/>
      <c r="E268" s="5"/>
    </row>
    <row r="269" spans="2:6" ht="12.75" customHeight="1">
      <c r="B269" s="6"/>
      <c r="E269" s="5"/>
      <c r="F269" s="20"/>
    </row>
    <row r="270" spans="2:6" ht="12.75" customHeight="1">
      <c r="B270" s="6"/>
      <c r="E270" s="5"/>
    </row>
    <row r="271" spans="2:6" ht="12.75" customHeight="1">
      <c r="E271" s="5"/>
    </row>
    <row r="272" spans="2:6" ht="12.75" customHeight="1">
      <c r="B272" s="6"/>
      <c r="E272" s="5"/>
    </row>
    <row r="273" spans="2:5" ht="12.75" customHeight="1">
      <c r="B273" s="6"/>
      <c r="E273" s="5"/>
    </row>
    <row r="274" spans="2:5" ht="12.75" customHeight="1">
      <c r="B274" s="6"/>
      <c r="E274" s="5"/>
    </row>
    <row r="275" spans="2:5" ht="12.75" customHeight="1">
      <c r="B275" s="6"/>
      <c r="E275" s="5"/>
    </row>
    <row r="276" spans="2:5" ht="12.75" customHeight="1">
      <c r="B276" s="6"/>
      <c r="E276" s="5"/>
    </row>
    <row r="277" spans="2:5" ht="12.75" customHeight="1">
      <c r="B277" s="6"/>
      <c r="E277" s="5"/>
    </row>
    <row r="278" spans="2:5" ht="12.75" customHeight="1">
      <c r="B278" s="6"/>
      <c r="E278" s="5"/>
    </row>
    <row r="279" spans="2:5" ht="12.75" customHeight="1">
      <c r="E279" s="5"/>
    </row>
    <row r="280" spans="2:5" ht="12.75" customHeight="1">
      <c r="B280" s="6"/>
      <c r="E280" s="5"/>
    </row>
    <row r="281" spans="2:5" ht="12.75" customHeight="1">
      <c r="B281" s="6"/>
      <c r="E281" s="5"/>
    </row>
    <row r="282" spans="2:5" ht="12.75" customHeight="1">
      <c r="B282" s="6"/>
      <c r="E282" s="5"/>
    </row>
    <row r="283" spans="2:5" ht="12.75" customHeight="1">
      <c r="E283" s="5"/>
    </row>
    <row r="284" spans="2:5" ht="12.75" customHeight="1">
      <c r="B284" s="6"/>
      <c r="E284" s="5"/>
    </row>
    <row r="285" spans="2:5" ht="12.75" customHeight="1">
      <c r="B285" s="6"/>
      <c r="E285" s="5"/>
    </row>
    <row r="286" spans="2:5" ht="12.75" customHeight="1">
      <c r="B286" s="6"/>
    </row>
  </sheetData>
  <phoneticPr fontId="4"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L76"/>
  <sheetViews>
    <sheetView zoomScale="75" workbookViewId="0">
      <selection activeCell="B1" sqref="B1"/>
    </sheetView>
  </sheetViews>
  <sheetFormatPr defaultRowHeight="12.75"/>
  <cols>
    <col min="1" max="1" width="6.7109375" style="10" customWidth="1"/>
    <col min="2" max="2" width="51.140625" style="5" customWidth="1"/>
    <col min="3" max="3" width="9.140625" style="5"/>
    <col min="4" max="16384" width="9.140625" style="1"/>
  </cols>
  <sheetData>
    <row r="1" spans="1:12" ht="12.75" customHeight="1">
      <c r="B1" s="56" t="s">
        <v>334</v>
      </c>
      <c r="C1" s="11"/>
    </row>
    <row r="2" spans="1:12" ht="12.75" customHeight="1">
      <c r="B2" s="11"/>
      <c r="C2" s="11"/>
    </row>
    <row r="3" spans="1:12" ht="12.75" customHeight="1">
      <c r="A3" s="40"/>
      <c r="B3" s="34"/>
      <c r="C3" s="34" t="s">
        <v>231</v>
      </c>
      <c r="D3" s="35" t="s">
        <v>53</v>
      </c>
      <c r="E3" s="35" t="s">
        <v>54</v>
      </c>
      <c r="F3" s="35" t="s">
        <v>55</v>
      </c>
      <c r="G3" s="35" t="s">
        <v>56</v>
      </c>
      <c r="H3" s="35" t="s">
        <v>57</v>
      </c>
      <c r="I3" s="35" t="s">
        <v>223</v>
      </c>
      <c r="J3" s="35" t="s">
        <v>58</v>
      </c>
      <c r="K3" s="35" t="s">
        <v>59</v>
      </c>
      <c r="L3" s="35" t="s">
        <v>60</v>
      </c>
    </row>
    <row r="4" spans="1:12" ht="12.75" customHeight="1"/>
    <row r="5" spans="1:12" ht="12.75" customHeight="1">
      <c r="B5" s="1" t="s">
        <v>80</v>
      </c>
      <c r="C5" s="2">
        <f>SUM('T4-1b. Life index'!C9:C12)</f>
        <v>0</v>
      </c>
      <c r="D5" s="2">
        <f>SUM('T4-1b. Life index'!D9:D12)</f>
        <v>0</v>
      </c>
      <c r="E5" s="2">
        <f>SUM('T4-1b. Life index'!E9:E12)</f>
        <v>0</v>
      </c>
      <c r="F5" s="2">
        <f>SUM('T4-1b. Life index'!F9:F12)</f>
        <v>0</v>
      </c>
      <c r="G5" s="2">
        <f>SUM('T4-1b. Life index'!G9:G12)</f>
        <v>0</v>
      </c>
      <c r="H5" s="2">
        <f>SUM('T4-1b. Life index'!H9:H12)</f>
        <v>0.5</v>
      </c>
      <c r="I5" s="2">
        <f>SUM('T4-1b. Life index'!I9:I12)</f>
        <v>0.25</v>
      </c>
      <c r="J5" s="2">
        <f>SUM('T4-1b. Life index'!J9:J12)</f>
        <v>0</v>
      </c>
      <c r="K5" s="2">
        <f>SUM('T4-1b. Life index'!K9:K12)</f>
        <v>0.5</v>
      </c>
      <c r="L5" s="2">
        <f>SUM('T4-1b. Life index'!L9:L12)</f>
        <v>0</v>
      </c>
    </row>
    <row r="6" spans="1:12" ht="12.75" customHeight="1">
      <c r="B6" s="1"/>
      <c r="C6" s="23"/>
      <c r="D6" s="23"/>
      <c r="E6" s="23"/>
      <c r="F6" s="23"/>
      <c r="G6" s="23"/>
      <c r="H6" s="23"/>
      <c r="I6" s="23"/>
      <c r="J6" s="23"/>
      <c r="K6" s="23"/>
      <c r="L6" s="23"/>
    </row>
    <row r="7" spans="1:12" ht="12.75" customHeight="1">
      <c r="A7" s="10" t="s">
        <v>238</v>
      </c>
      <c r="D7" s="5"/>
      <c r="E7" s="5"/>
      <c r="F7" s="5"/>
      <c r="G7" s="5"/>
      <c r="H7" s="5"/>
      <c r="I7" s="5"/>
      <c r="J7" s="5"/>
      <c r="K7" s="5"/>
      <c r="L7" s="5"/>
    </row>
    <row r="8" spans="1:12" ht="12.75" customHeight="1">
      <c r="B8" s="1" t="s">
        <v>97</v>
      </c>
      <c r="C8" s="2">
        <f>SUM('T4-1b. Life index'!C18:C108)</f>
        <v>4.2</v>
      </c>
      <c r="D8" s="2">
        <f>SUM('T4-1b. Life index'!D18:D108)</f>
        <v>0.4</v>
      </c>
      <c r="E8" s="2">
        <f>SUM('T4-1b. Life index'!E18:E108)</f>
        <v>3.6</v>
      </c>
      <c r="F8" s="2">
        <f>SUM('T4-1b. Life index'!F18:F108)</f>
        <v>4</v>
      </c>
      <c r="G8" s="2">
        <f>SUM('T4-1b. Life index'!G18:G108)</f>
        <v>1.8</v>
      </c>
      <c r="H8" s="2">
        <f>SUM('T4-1b. Life index'!H18:H108)</f>
        <v>11.3</v>
      </c>
      <c r="I8" s="2">
        <f>SUM('T4-1b. Life index'!I18:I108)</f>
        <v>2.9000000000000004</v>
      </c>
      <c r="J8" s="2">
        <f>SUM('T4-1b. Life index'!J18:J108)</f>
        <v>0</v>
      </c>
      <c r="K8" s="2">
        <f>SUM('T4-1b. Life index'!K18:K108)</f>
        <v>6.7999999999999989</v>
      </c>
      <c r="L8" s="2">
        <f>SUM('T4-1b. Life index'!L18:L108)</f>
        <v>3.5</v>
      </c>
    </row>
    <row r="9" spans="1:12" ht="12.75" customHeight="1">
      <c r="B9" s="1" t="s">
        <v>189</v>
      </c>
      <c r="C9" s="2">
        <f>SUM('T4-1b. Life index'!C115:C121)</f>
        <v>1</v>
      </c>
      <c r="D9" s="2">
        <f>SUM('T4-1b. Life index'!D115:D121)</f>
        <v>2</v>
      </c>
      <c r="E9" s="2">
        <f>SUM('T4-1b. Life index'!E115:E121)</f>
        <v>1</v>
      </c>
      <c r="F9" s="2">
        <f>SUM('T4-1b. Life index'!F115:F121)</f>
        <v>1</v>
      </c>
      <c r="G9" s="2">
        <f>SUM('T4-1b. Life index'!G115:G121)</f>
        <v>2</v>
      </c>
      <c r="H9" s="2">
        <f>SUM('T4-1b. Life index'!H115:H121)</f>
        <v>2</v>
      </c>
      <c r="I9" s="2">
        <f>SUM('T4-1b. Life index'!I115:I121)</f>
        <v>1</v>
      </c>
      <c r="J9" s="2">
        <f>SUM('T4-1b. Life index'!J115:J121)</f>
        <v>1</v>
      </c>
      <c r="K9" s="2">
        <f>SUM('T4-1b. Life index'!K115:K121)</f>
        <v>1</v>
      </c>
      <c r="L9" s="2">
        <f>SUM('T4-1b. Life index'!L115:L121)</f>
        <v>1</v>
      </c>
    </row>
    <row r="10" spans="1:12" ht="12.75" customHeight="1">
      <c r="B10" s="1" t="s">
        <v>99</v>
      </c>
      <c r="C10" s="2">
        <f>SUM('T4-1b. Life index'!C127:C128)</f>
        <v>0</v>
      </c>
      <c r="D10" s="2">
        <f>SUM('T4-1b. Life index'!D127:D128)</f>
        <v>0</v>
      </c>
      <c r="E10" s="2">
        <f>SUM('T4-1b. Life index'!E127:E128)</f>
        <v>0</v>
      </c>
      <c r="F10" s="2">
        <f>SUM('T4-1b. Life index'!F127:F128)</f>
        <v>0.5</v>
      </c>
      <c r="G10" s="2">
        <f>SUM('T4-1b. Life index'!G127:G128)</f>
        <v>0</v>
      </c>
      <c r="H10" s="2">
        <f>SUM('T4-1b. Life index'!H127:H128)</f>
        <v>1</v>
      </c>
      <c r="I10" s="2">
        <f>SUM('T4-1b. Life index'!I127:I128)</f>
        <v>0.5</v>
      </c>
      <c r="J10" s="2">
        <f>SUM('T4-1b. Life index'!J127:J128)</f>
        <v>0</v>
      </c>
      <c r="K10" s="2">
        <f>SUM('T4-1b. Life index'!K127:K128)</f>
        <v>0</v>
      </c>
      <c r="L10" s="2">
        <f>SUM('T4-1b. Life index'!L127:L128)</f>
        <v>0</v>
      </c>
    </row>
    <row r="11" spans="1:12" ht="12.75" customHeight="1">
      <c r="B11" s="1" t="s">
        <v>100</v>
      </c>
      <c r="C11" s="2">
        <f>SUM('T4-1b. Life index'!C134:C153)</f>
        <v>2.35</v>
      </c>
      <c r="D11" s="2">
        <f>SUM('T4-1b. Life index'!D134:D153)</f>
        <v>2.5499999999999998</v>
      </c>
      <c r="E11" s="2">
        <f>SUM('T4-1b. Life index'!E134:E153)</f>
        <v>1.5</v>
      </c>
      <c r="F11" s="2">
        <f>SUM('T4-1b. Life index'!F134:F153)</f>
        <v>2.5499999999999998</v>
      </c>
      <c r="G11" s="2">
        <f>SUM('T4-1b. Life index'!G134:G153)</f>
        <v>0.25</v>
      </c>
      <c r="H11" s="2">
        <f>SUM('T4-1b. Life index'!H134:H153)</f>
        <v>4</v>
      </c>
      <c r="I11" s="2">
        <f>SUM('T4-1b. Life index'!I134:I153)</f>
        <v>2</v>
      </c>
      <c r="J11" s="2">
        <f>SUM('T4-1b. Life index'!J134:J153)</f>
        <v>1.1000000000000001</v>
      </c>
      <c r="K11" s="2">
        <f>SUM('T4-1b. Life index'!K134:K153)</f>
        <v>2.0499999999999998</v>
      </c>
      <c r="L11" s="2">
        <f>SUM('T4-1b. Life index'!L134:L153)</f>
        <v>1.65</v>
      </c>
    </row>
    <row r="12" spans="1:12" ht="12.75" customHeight="1">
      <c r="B12" s="1" t="s">
        <v>104</v>
      </c>
      <c r="C12" s="2">
        <f>SUM('T4-1b. Life index'!C160:C169)</f>
        <v>0</v>
      </c>
      <c r="D12" s="2">
        <f>SUM('T4-1b. Life index'!D160:D169)</f>
        <v>0</v>
      </c>
      <c r="E12" s="2">
        <f>SUM('T4-1b. Life index'!E160:E169)</f>
        <v>0.21000000000000002</v>
      </c>
      <c r="F12" s="2">
        <f>SUM('T4-1b. Life index'!F160:F169)</f>
        <v>0</v>
      </c>
      <c r="G12" s="2">
        <f>SUM('T4-1b. Life index'!G160:G169)</f>
        <v>1.4</v>
      </c>
      <c r="H12" s="2">
        <f>SUM('T4-1b. Life index'!H160:H169)</f>
        <v>4</v>
      </c>
      <c r="I12" s="2">
        <f>SUM('T4-1b. Life index'!I160:I169)</f>
        <v>0</v>
      </c>
      <c r="J12" s="2">
        <f>SUM('T4-1b. Life index'!J160:J169)</f>
        <v>0</v>
      </c>
      <c r="K12" s="2">
        <f>SUM('T4-1b. Life index'!K160:K169)</f>
        <v>1.5</v>
      </c>
      <c r="L12" s="2">
        <f>SUM('T4-1b. Life index'!L160:L169)</f>
        <v>0</v>
      </c>
    </row>
    <row r="13" spans="1:12" ht="12.75" customHeight="1">
      <c r="B13" s="1" t="s">
        <v>105</v>
      </c>
      <c r="C13" s="2">
        <f>SUM('T4-1b. Life index'!C208:C219)</f>
        <v>2</v>
      </c>
      <c r="D13" s="2">
        <f>SUM('T4-1b. Life index'!D208:D219)</f>
        <v>1</v>
      </c>
      <c r="E13" s="2">
        <f>SUM('T4-1b. Life index'!E208:E219)</f>
        <v>1</v>
      </c>
      <c r="F13" s="2">
        <f>SUM('T4-1b. Life index'!F208:F219)</f>
        <v>2</v>
      </c>
      <c r="G13" s="2">
        <f>SUM('T4-1b. Life index'!G208:G219)</f>
        <v>2</v>
      </c>
      <c r="H13" s="2">
        <f>SUM('T4-1b. Life index'!H208:H219)</f>
        <v>4</v>
      </c>
      <c r="I13" s="2">
        <f>SUM('T4-1b. Life index'!I208:I219)</f>
        <v>0</v>
      </c>
      <c r="J13" s="2">
        <f>SUM('T4-1b. Life index'!J208:J219)</f>
        <v>0</v>
      </c>
      <c r="K13" s="2">
        <f>SUM('T4-1b. Life index'!K208:K219)</f>
        <v>2</v>
      </c>
      <c r="L13" s="2">
        <f>SUM('T4-1b. Life index'!L208:L219)</f>
        <v>2</v>
      </c>
    </row>
    <row r="14" spans="1:12" ht="12.75" customHeight="1">
      <c r="B14" s="27" t="s">
        <v>239</v>
      </c>
      <c r="C14" s="27">
        <f>SUM(C8:C13)</f>
        <v>9.5500000000000007</v>
      </c>
      <c r="D14" s="27">
        <f t="shared" ref="D14:L14" si="0">SUM(D8:D13)</f>
        <v>5.9499999999999993</v>
      </c>
      <c r="E14" s="27">
        <f>SUM(E8:E13)</f>
        <v>7.31</v>
      </c>
      <c r="F14" s="27">
        <f t="shared" si="0"/>
        <v>10.050000000000001</v>
      </c>
      <c r="G14" s="27">
        <f t="shared" si="0"/>
        <v>7.4499999999999993</v>
      </c>
      <c r="H14" s="27">
        <f t="shared" si="0"/>
        <v>26.3</v>
      </c>
      <c r="I14" s="27">
        <f t="shared" si="0"/>
        <v>6.4</v>
      </c>
      <c r="J14" s="27">
        <f t="shared" si="0"/>
        <v>2.1</v>
      </c>
      <c r="K14" s="27">
        <f t="shared" si="0"/>
        <v>13.349999999999998</v>
      </c>
      <c r="L14" s="27">
        <f t="shared" si="0"/>
        <v>8.15</v>
      </c>
    </row>
    <row r="15" spans="1:12" ht="12.75" customHeight="1">
      <c r="B15" s="6"/>
      <c r="D15" s="5"/>
      <c r="E15" s="5"/>
      <c r="F15" s="5"/>
      <c r="G15" s="5"/>
      <c r="H15" s="5"/>
      <c r="I15" s="5"/>
      <c r="J15" s="5"/>
      <c r="K15" s="5"/>
      <c r="L15" s="5"/>
    </row>
    <row r="16" spans="1:12" ht="12.75" customHeight="1">
      <c r="A16" s="10" t="s">
        <v>240</v>
      </c>
      <c r="D16" s="5"/>
      <c r="E16" s="5"/>
      <c r="F16" s="5"/>
      <c r="G16" s="5"/>
      <c r="H16" s="5"/>
      <c r="I16" s="5"/>
      <c r="J16" s="5"/>
      <c r="K16" s="5"/>
      <c r="L16" s="5"/>
    </row>
    <row r="17" spans="1:12" ht="12.75" customHeight="1">
      <c r="B17" s="1" t="s">
        <v>97</v>
      </c>
      <c r="C17" s="2">
        <f>SUM('T4-2b. Medical index'!C18:C108)</f>
        <v>4.2</v>
      </c>
      <c r="D17" s="2">
        <f>SUM('T4-2b. Medical index'!D18:D108)</f>
        <v>0.4</v>
      </c>
      <c r="E17" s="2">
        <f>SUM('T4-2b. Medical index'!E18:E108)</f>
        <v>3.6</v>
      </c>
      <c r="F17" s="2">
        <f>SUM('T4-2b. Medical index'!F18:F108)</f>
        <v>4</v>
      </c>
      <c r="G17" s="2">
        <f>SUM('T4-2b. Medical index'!G18:G108)</f>
        <v>1.8</v>
      </c>
      <c r="H17" s="2">
        <f>SUM('T4-2b. Medical index'!H18:H108)</f>
        <v>11.3</v>
      </c>
      <c r="I17" s="2">
        <f>SUM('T4-2b. Medical index'!I18:I108)</f>
        <v>2.9000000000000004</v>
      </c>
      <c r="J17" s="2">
        <f>SUM('T4-2b. Medical index'!J18:J108)</f>
        <v>0</v>
      </c>
      <c r="K17" s="2">
        <f>SUM('T4-2b. Medical index'!K18:K108)</f>
        <v>6.7999999999999989</v>
      </c>
      <c r="L17" s="2">
        <f>SUM('T4-2b. Medical index'!L18:L108)</f>
        <v>3.5</v>
      </c>
    </row>
    <row r="18" spans="1:12" ht="12.75" customHeight="1">
      <c r="B18" s="1" t="s">
        <v>189</v>
      </c>
      <c r="C18" s="2">
        <f>SUM('T4-2b. Medical index'!C115:C121)</f>
        <v>1</v>
      </c>
      <c r="D18" s="2">
        <f>SUM('T4-2b. Medical index'!D115:D121)</f>
        <v>2</v>
      </c>
      <c r="E18" s="2">
        <f>SUM('T4-2b. Medical index'!E115:E121)</f>
        <v>1</v>
      </c>
      <c r="F18" s="2">
        <f>SUM('T4-2b. Medical index'!F115:F121)</f>
        <v>1</v>
      </c>
      <c r="G18" s="2">
        <f>SUM('T4-2b. Medical index'!G115:G121)</f>
        <v>2</v>
      </c>
      <c r="H18" s="2">
        <f>SUM('T4-2b. Medical index'!H115:H121)</f>
        <v>2</v>
      </c>
      <c r="I18" s="2">
        <f>SUM('T4-2b. Medical index'!I115:I121)</f>
        <v>1</v>
      </c>
      <c r="J18" s="2">
        <f>SUM('T4-2b. Medical index'!J115:J121)</f>
        <v>1</v>
      </c>
      <c r="K18" s="2">
        <f>SUM('T4-2b. Medical index'!K115:K121)</f>
        <v>1</v>
      </c>
      <c r="L18" s="2">
        <f>SUM('T4-2b. Medical index'!L115:L121)</f>
        <v>1</v>
      </c>
    </row>
    <row r="19" spans="1:12" ht="12.75" customHeight="1">
      <c r="B19" s="1" t="s">
        <v>99</v>
      </c>
      <c r="C19" s="2">
        <f>SUM('T4-2b. Medical index'!C127:C128)</f>
        <v>0</v>
      </c>
      <c r="D19" s="2">
        <f>SUM('T4-2b. Medical index'!D127:D128)</f>
        <v>0</v>
      </c>
      <c r="E19" s="2">
        <f>SUM('T4-2b. Medical index'!E127:E128)</f>
        <v>0</v>
      </c>
      <c r="F19" s="2">
        <f>SUM('T4-2b. Medical index'!F127:F128)</f>
        <v>0.5</v>
      </c>
      <c r="G19" s="2">
        <f>SUM('T4-2b. Medical index'!G127:G128)</f>
        <v>0</v>
      </c>
      <c r="H19" s="2">
        <f>SUM('T4-2b. Medical index'!H127:H128)</f>
        <v>1</v>
      </c>
      <c r="I19" s="2">
        <f>SUM('T4-2b. Medical index'!I127:I128)</f>
        <v>1</v>
      </c>
      <c r="J19" s="2">
        <f>SUM('T4-2b. Medical index'!J127:J128)</f>
        <v>0.5</v>
      </c>
      <c r="K19" s="2">
        <f>SUM('T4-2b. Medical index'!K127:K128)</f>
        <v>0</v>
      </c>
      <c r="L19" s="2">
        <f>SUM('T4-2b. Medical index'!L127:L128)</f>
        <v>0</v>
      </c>
    </row>
    <row r="20" spans="1:12" ht="12.75" customHeight="1">
      <c r="B20" s="1" t="s">
        <v>100</v>
      </c>
      <c r="C20" s="2">
        <f>SUM('T4-2b. Medical index'!C134:C153)</f>
        <v>2.35</v>
      </c>
      <c r="D20" s="2">
        <f>SUM('T4-2b. Medical index'!D134:D153)</f>
        <v>2.5499999999999998</v>
      </c>
      <c r="E20" s="2">
        <f>SUM('T4-2b. Medical index'!E134:E153)</f>
        <v>1.5</v>
      </c>
      <c r="F20" s="2">
        <f>SUM('T4-2b. Medical index'!F134:F153)</f>
        <v>2.5499999999999998</v>
      </c>
      <c r="G20" s="2">
        <f>SUM('T4-2b. Medical index'!G134:G153)</f>
        <v>0.25</v>
      </c>
      <c r="H20" s="2">
        <f>SUM('T4-2b. Medical index'!H134:H153)</f>
        <v>4</v>
      </c>
      <c r="I20" s="2">
        <f>SUM('T4-2b. Medical index'!I134:I153)</f>
        <v>2</v>
      </c>
      <c r="J20" s="2">
        <f>SUM('T4-2b. Medical index'!J134:J153)</f>
        <v>1.1000000000000001</v>
      </c>
      <c r="K20" s="2">
        <f>SUM('T4-2b. Medical index'!K134:K153)</f>
        <v>2.0499999999999998</v>
      </c>
      <c r="L20" s="2">
        <f>SUM('T4-2b. Medical index'!L134:L153)</f>
        <v>1.65</v>
      </c>
    </row>
    <row r="21" spans="1:12" ht="12.75" customHeight="1">
      <c r="B21" s="1" t="s">
        <v>104</v>
      </c>
      <c r="C21" s="2">
        <f>SUM('T4-2b. Medical index'!C160:C169)</f>
        <v>0</v>
      </c>
      <c r="D21" s="2">
        <f>SUM('T4-2b. Medical index'!D160:D169)</f>
        <v>0</v>
      </c>
      <c r="E21" s="2">
        <f>SUM('T4-2b. Medical index'!E160:E169)</f>
        <v>0.21000000000000002</v>
      </c>
      <c r="F21" s="2">
        <f>SUM('T4-2b. Medical index'!F160:F169)</f>
        <v>0</v>
      </c>
      <c r="G21" s="2">
        <f>SUM('T4-2b. Medical index'!G160:G169)</f>
        <v>1.4</v>
      </c>
      <c r="H21" s="2">
        <f>SUM('T4-2b. Medical index'!H160:H169)</f>
        <v>4</v>
      </c>
      <c r="I21" s="2">
        <f>SUM('T4-2b. Medical index'!I160:I169)</f>
        <v>0</v>
      </c>
      <c r="J21" s="2">
        <f>SUM('T4-2b. Medical index'!J160:J169)</f>
        <v>0</v>
      </c>
      <c r="K21" s="2">
        <f>SUM('T4-2b. Medical index'!K160:K169)</f>
        <v>1.5</v>
      </c>
      <c r="L21" s="2">
        <f>SUM('T4-2b. Medical index'!L160:L169)</f>
        <v>0</v>
      </c>
    </row>
    <row r="22" spans="1:12" ht="12.75" customHeight="1">
      <c r="B22" s="1" t="s">
        <v>105</v>
      </c>
      <c r="C22" s="2">
        <f>SUM('T4-2b. Medical index'!C208:C219)</f>
        <v>2</v>
      </c>
      <c r="D22" s="2">
        <f>SUM('T4-2b. Medical index'!D208:D219)</f>
        <v>3</v>
      </c>
      <c r="E22" s="2">
        <f>SUM('T4-2b. Medical index'!E208:E219)</f>
        <v>1</v>
      </c>
      <c r="F22" s="2">
        <f>SUM('T4-2b. Medical index'!F208:F219)</f>
        <v>2</v>
      </c>
      <c r="G22" s="2">
        <f>SUM('T4-2b. Medical index'!G208:G219)</f>
        <v>2</v>
      </c>
      <c r="H22" s="2">
        <f>SUM('T4-2b. Medical index'!H208:H219)</f>
        <v>3</v>
      </c>
      <c r="I22" s="2">
        <f>SUM('T4-2b. Medical index'!I208:I219)</f>
        <v>0</v>
      </c>
      <c r="J22" s="2">
        <f>SUM('T4-2b. Medical index'!J208:J219)</f>
        <v>0</v>
      </c>
      <c r="K22" s="2">
        <f>SUM('T4-2b. Medical index'!K208:K219)</f>
        <v>2</v>
      </c>
      <c r="L22" s="2">
        <f>SUM('T4-2b. Medical index'!L208:L219)</f>
        <v>3</v>
      </c>
    </row>
    <row r="23" spans="1:12" ht="12.75" customHeight="1">
      <c r="B23" s="27" t="s">
        <v>239</v>
      </c>
      <c r="C23" s="27">
        <f>SUM(C17:C22)</f>
        <v>9.5500000000000007</v>
      </c>
      <c r="D23" s="27">
        <f t="shared" ref="D23:L23" si="1">SUM(D17:D22)</f>
        <v>7.9499999999999993</v>
      </c>
      <c r="E23" s="27">
        <f>SUM(E17:E22)</f>
        <v>7.31</v>
      </c>
      <c r="F23" s="27">
        <f t="shared" si="1"/>
        <v>10.050000000000001</v>
      </c>
      <c r="G23" s="27">
        <f t="shared" si="1"/>
        <v>7.4499999999999993</v>
      </c>
      <c r="H23" s="27">
        <f t="shared" si="1"/>
        <v>25.3</v>
      </c>
      <c r="I23" s="27">
        <f t="shared" si="1"/>
        <v>6.9</v>
      </c>
      <c r="J23" s="27">
        <f t="shared" si="1"/>
        <v>2.6</v>
      </c>
      <c r="K23" s="27">
        <f t="shared" si="1"/>
        <v>13.349999999999998</v>
      </c>
      <c r="L23" s="27">
        <f t="shared" si="1"/>
        <v>9.15</v>
      </c>
    </row>
    <row r="24" spans="1:12" ht="12.75" customHeight="1">
      <c r="D24" s="5"/>
      <c r="E24" s="5"/>
      <c r="F24" s="5"/>
      <c r="G24" s="5"/>
      <c r="H24" s="5"/>
      <c r="I24" s="5"/>
      <c r="J24" s="5"/>
      <c r="K24" s="5"/>
      <c r="L24" s="5"/>
    </row>
    <row r="25" spans="1:12" ht="12.75" customHeight="1">
      <c r="A25" s="10" t="s">
        <v>241</v>
      </c>
      <c r="D25" s="5"/>
      <c r="E25" s="5"/>
      <c r="F25" s="5"/>
      <c r="G25" s="5"/>
      <c r="H25" s="5"/>
      <c r="I25" s="5"/>
      <c r="J25" s="5"/>
      <c r="K25" s="5"/>
      <c r="L25" s="5"/>
    </row>
    <row r="26" spans="1:12" ht="12.75" customHeight="1">
      <c r="B26" s="1" t="s">
        <v>97</v>
      </c>
      <c r="C26" s="2">
        <f>SUM('T4-3b. Property index'!C18:C108)</f>
        <v>4.2</v>
      </c>
      <c r="D26" s="2">
        <f>SUM('T4-3b. Property index'!D18:D108)</f>
        <v>0.4</v>
      </c>
      <c r="E26" s="2">
        <f>SUM('T4-3b. Property index'!E18:E108)</f>
        <v>3.6</v>
      </c>
      <c r="F26" s="2">
        <f>SUM('T4-3b. Property index'!F18:F108)</f>
        <v>4</v>
      </c>
      <c r="G26" s="2">
        <f>SUM('T4-3b. Property index'!G18:G108)</f>
        <v>1.8</v>
      </c>
      <c r="H26" s="2">
        <f>SUM('T4-3b. Property index'!H18:H108)</f>
        <v>11.3</v>
      </c>
      <c r="I26" s="2">
        <f>SUM('T4-3b. Property index'!I18:I108)</f>
        <v>2.9000000000000004</v>
      </c>
      <c r="J26" s="2">
        <f>SUM('T4-3b. Property index'!J18:J108)</f>
        <v>0</v>
      </c>
      <c r="K26" s="2">
        <f>SUM('T4-3b. Property index'!K18:K108)</f>
        <v>6.7999999999999989</v>
      </c>
      <c r="L26" s="2">
        <f>SUM('T4-3b. Property index'!L18:L108)</f>
        <v>3.5</v>
      </c>
    </row>
    <row r="27" spans="1:12" ht="12.75" customHeight="1">
      <c r="B27" s="1" t="s">
        <v>189</v>
      </c>
      <c r="C27" s="2">
        <f>SUM('T4-3b. Property index'!C115:C121)</f>
        <v>1</v>
      </c>
      <c r="D27" s="2">
        <f>SUM('T4-3b. Property index'!D115:D121)</f>
        <v>2</v>
      </c>
      <c r="E27" s="2">
        <f>SUM('T4-3b. Property index'!E115:E121)</f>
        <v>1</v>
      </c>
      <c r="F27" s="2">
        <f>SUM('T4-3b. Property index'!F115:F121)</f>
        <v>1</v>
      </c>
      <c r="G27" s="2">
        <f>SUM('T4-3b. Property index'!G115:G121)</f>
        <v>2</v>
      </c>
      <c r="H27" s="2">
        <f>SUM('T4-3b. Property index'!H115:H121)</f>
        <v>2</v>
      </c>
      <c r="I27" s="2">
        <f>SUM('T4-3b. Property index'!I115:I121)</f>
        <v>1</v>
      </c>
      <c r="J27" s="2">
        <f>SUM('T4-3b. Property index'!J115:J121)</f>
        <v>2</v>
      </c>
      <c r="K27" s="2">
        <f>SUM('T4-3b. Property index'!K115:K121)</f>
        <v>1</v>
      </c>
      <c r="L27" s="2">
        <f>SUM('T4-3b. Property index'!L115:L121)</f>
        <v>1</v>
      </c>
    </row>
    <row r="28" spans="1:12" ht="12.75" customHeight="1">
      <c r="B28" s="1" t="s">
        <v>99</v>
      </c>
      <c r="C28" s="2">
        <f>SUM('T4-3b. Property index'!C127:C128)</f>
        <v>0</v>
      </c>
      <c r="D28" s="2">
        <f>SUM('T4-3b. Property index'!D127:D128)</f>
        <v>0</v>
      </c>
      <c r="E28" s="2">
        <f>SUM('T4-3b. Property index'!E127:E128)</f>
        <v>0</v>
      </c>
      <c r="F28" s="2">
        <f>SUM('T4-3b. Property index'!F127:F128)</f>
        <v>0.5</v>
      </c>
      <c r="G28" s="2">
        <f>SUM('T4-3b. Property index'!G127:G128)</f>
        <v>0</v>
      </c>
      <c r="H28" s="2">
        <f>SUM('T4-3b. Property index'!H127:H128)</f>
        <v>1</v>
      </c>
      <c r="I28" s="2">
        <f>SUM('T4-3b. Property index'!I127:I128)</f>
        <v>0.5</v>
      </c>
      <c r="J28" s="2">
        <f>SUM('T4-3b. Property index'!J127:J128)</f>
        <v>0.5</v>
      </c>
      <c r="K28" s="2">
        <f>SUM('T4-3b. Property index'!K127:K128)</f>
        <v>0</v>
      </c>
      <c r="L28" s="2">
        <f>SUM('T4-3b. Property index'!L127:L128)</f>
        <v>0</v>
      </c>
    </row>
    <row r="29" spans="1:12" ht="12.75" customHeight="1">
      <c r="B29" s="1" t="s">
        <v>100</v>
      </c>
      <c r="C29" s="2">
        <f>SUM('T4-3b. Property index'!C134:C153)</f>
        <v>2.35</v>
      </c>
      <c r="D29" s="2">
        <f>SUM('T4-3b. Property index'!D134:D153)</f>
        <v>2.5499999999999998</v>
      </c>
      <c r="E29" s="2">
        <f>SUM('T4-3b. Property index'!E134:E153)</f>
        <v>1.5</v>
      </c>
      <c r="F29" s="2">
        <f>SUM('T4-3b. Property index'!F134:F153)</f>
        <v>2.5499999999999998</v>
      </c>
      <c r="G29" s="2">
        <f>SUM('T4-3b. Property index'!G134:G153)</f>
        <v>0.25</v>
      </c>
      <c r="H29" s="2">
        <f>SUM('T4-3b. Property index'!H134:H153)</f>
        <v>4</v>
      </c>
      <c r="I29" s="2">
        <f>SUM('T4-3b. Property index'!I134:I153)</f>
        <v>2</v>
      </c>
      <c r="J29" s="2">
        <f>SUM('T4-3b. Property index'!J134:J153)</f>
        <v>1.1000000000000001</v>
      </c>
      <c r="K29" s="2">
        <f>SUM('T4-3b. Property index'!K134:K153)</f>
        <v>2.0499999999999998</v>
      </c>
      <c r="L29" s="2">
        <f>SUM('T4-3b. Property index'!L134:L153)</f>
        <v>1.65</v>
      </c>
    </row>
    <row r="30" spans="1:12" ht="12.75" customHeight="1">
      <c r="B30" s="1" t="s">
        <v>104</v>
      </c>
      <c r="C30" s="2">
        <f>SUM('T4-3b. Property index'!C160:C169)</f>
        <v>0</v>
      </c>
      <c r="D30" s="2">
        <f>SUM('T4-3b. Property index'!D160:D169)</f>
        <v>0</v>
      </c>
      <c r="E30" s="2">
        <f>SUM('T4-3b. Property index'!E160:E169)</f>
        <v>0.21000000000000002</v>
      </c>
      <c r="F30" s="2">
        <f>SUM('T4-3b. Property index'!F160:F169)</f>
        <v>0</v>
      </c>
      <c r="G30" s="2">
        <f>SUM('T4-3b. Property index'!G160:G169)</f>
        <v>1.4</v>
      </c>
      <c r="H30" s="2">
        <f>SUM('T4-3b. Property index'!H160:H169)</f>
        <v>4</v>
      </c>
      <c r="I30" s="2">
        <f>SUM('T4-3b. Property index'!I160:I169)</f>
        <v>0</v>
      </c>
      <c r="J30" s="2">
        <f>SUM('T4-3b. Property index'!J160:J169)</f>
        <v>0</v>
      </c>
      <c r="K30" s="2">
        <f>SUM('T4-3b. Property index'!K160:K169)</f>
        <v>1.5</v>
      </c>
      <c r="L30" s="2">
        <f>SUM('T4-3b. Property index'!L160:L169)</f>
        <v>0</v>
      </c>
    </row>
    <row r="31" spans="1:12" ht="12.75" customHeight="1">
      <c r="B31" s="1" t="s">
        <v>105</v>
      </c>
      <c r="C31" s="2">
        <f>SUM('T4-3b. Property index'!C208:C219)</f>
        <v>2</v>
      </c>
      <c r="D31" s="2">
        <f>SUM('T4-3b. Property index'!D208:D219)</f>
        <v>3</v>
      </c>
      <c r="E31" s="2">
        <f>SUM('T4-3b. Property index'!E208:E219)</f>
        <v>3</v>
      </c>
      <c r="F31" s="2">
        <f>SUM('T4-3b. Property index'!F208:F219)</f>
        <v>2</v>
      </c>
      <c r="G31" s="2">
        <f>SUM('T4-3b. Property index'!G208:G219)</f>
        <v>2</v>
      </c>
      <c r="H31" s="2">
        <f>SUM('T4-3b. Property index'!H208:H219)</f>
        <v>4</v>
      </c>
      <c r="I31" s="2">
        <f>SUM('T4-3b. Property index'!I208:I219)</f>
        <v>0</v>
      </c>
      <c r="J31" s="2">
        <f>SUM('T4-3b. Property index'!J208:J219)</f>
        <v>0</v>
      </c>
      <c r="K31" s="2">
        <f>SUM('T4-3b. Property index'!K208:K219)</f>
        <v>2</v>
      </c>
      <c r="L31" s="2">
        <f>SUM('T4-3b. Property index'!L208:L219)</f>
        <v>2</v>
      </c>
    </row>
    <row r="32" spans="1:12" ht="12.75" customHeight="1">
      <c r="B32" s="27" t="s">
        <v>239</v>
      </c>
      <c r="C32" s="27">
        <f>SUM(C26:C31)</f>
        <v>9.5500000000000007</v>
      </c>
      <c r="D32" s="27">
        <f t="shared" ref="D32:L32" si="2">SUM(D26:D31)</f>
        <v>7.9499999999999993</v>
      </c>
      <c r="E32" s="27">
        <f>SUM(E26:E31)</f>
        <v>9.3099999999999987</v>
      </c>
      <c r="F32" s="27">
        <f t="shared" si="2"/>
        <v>10.050000000000001</v>
      </c>
      <c r="G32" s="27">
        <f t="shared" si="2"/>
        <v>7.4499999999999993</v>
      </c>
      <c r="H32" s="27">
        <f t="shared" si="2"/>
        <v>26.3</v>
      </c>
      <c r="I32" s="27">
        <f t="shared" si="2"/>
        <v>6.4</v>
      </c>
      <c r="J32" s="27">
        <f t="shared" si="2"/>
        <v>3.6</v>
      </c>
      <c r="K32" s="27">
        <f t="shared" si="2"/>
        <v>13.349999999999998</v>
      </c>
      <c r="L32" s="27">
        <f t="shared" si="2"/>
        <v>8.15</v>
      </c>
    </row>
    <row r="33" spans="1:12" ht="12.75" customHeight="1">
      <c r="B33" s="6"/>
      <c r="D33" s="5"/>
      <c r="E33" s="5"/>
      <c r="F33" s="5"/>
      <c r="G33" s="5"/>
      <c r="H33" s="5"/>
      <c r="I33" s="5"/>
      <c r="J33" s="5"/>
      <c r="K33" s="5"/>
      <c r="L33" s="5"/>
    </row>
    <row r="34" spans="1:12" ht="12.75" customHeight="1">
      <c r="A34" s="10" t="s">
        <v>242</v>
      </c>
      <c r="D34" s="5"/>
      <c r="E34" s="5"/>
      <c r="F34" s="5"/>
      <c r="G34" s="5"/>
      <c r="H34" s="5"/>
      <c r="I34" s="5"/>
      <c r="J34" s="5"/>
      <c r="K34" s="5"/>
      <c r="L34" s="5"/>
    </row>
    <row r="35" spans="1:12" ht="12.75" customHeight="1">
      <c r="B35" s="1" t="s">
        <v>97</v>
      </c>
      <c r="C35" s="2">
        <f>SUM('T4-4b. Reinsurance index'!C18:C108)</f>
        <v>4.2</v>
      </c>
      <c r="D35" s="2">
        <f>SUM('T4-4b. Reinsurance index'!D18:D108)</f>
        <v>0.4</v>
      </c>
      <c r="E35" s="2">
        <f>SUM('T4-4b. Reinsurance index'!E18:E108)</f>
        <v>3.6</v>
      </c>
      <c r="F35" s="2">
        <f>SUM('T4-4b. Reinsurance index'!F18:F108)</f>
        <v>4</v>
      </c>
      <c r="G35" s="2">
        <f>SUM('T4-4b. Reinsurance index'!G18:G108)</f>
        <v>1.8</v>
      </c>
      <c r="H35" s="2">
        <f>SUM('T4-4b. Reinsurance index'!H18:H108)</f>
        <v>11.3</v>
      </c>
      <c r="I35" s="2">
        <f>SUM('T4-4b. Reinsurance index'!I18:I108)</f>
        <v>2.9000000000000004</v>
      </c>
      <c r="J35" s="2">
        <f>SUM('T4-4b. Reinsurance index'!J18:J108)</f>
        <v>0</v>
      </c>
      <c r="K35" s="2">
        <f>SUM('T4-4b. Reinsurance index'!K18:K108)</f>
        <v>6.7999999999999989</v>
      </c>
      <c r="L35" s="2">
        <f>SUM('T4-4b. Reinsurance index'!L18:L108)</f>
        <v>3.5</v>
      </c>
    </row>
    <row r="36" spans="1:12" ht="12.75" customHeight="1">
      <c r="B36" s="1" t="s">
        <v>189</v>
      </c>
      <c r="C36" s="2">
        <f>SUM('T4-4b. Reinsurance index'!C115:C121)</f>
        <v>1</v>
      </c>
      <c r="D36" s="2">
        <f>SUM('T4-4b. Reinsurance index'!D115:D121)</f>
        <v>2</v>
      </c>
      <c r="E36" s="2">
        <f>SUM('T4-4b. Reinsurance index'!E115:E121)</f>
        <v>1</v>
      </c>
      <c r="F36" s="2">
        <f>SUM('T4-4b. Reinsurance index'!F115:F121)</f>
        <v>1</v>
      </c>
      <c r="G36" s="2">
        <f>SUM('T4-4b. Reinsurance index'!G115:G121)</f>
        <v>2</v>
      </c>
      <c r="H36" s="2">
        <f>SUM('T4-4b. Reinsurance index'!H115:H121)</f>
        <v>2</v>
      </c>
      <c r="I36" s="2">
        <f>SUM('T4-4b. Reinsurance index'!I115:I121)</f>
        <v>1</v>
      </c>
      <c r="J36" s="2">
        <f>SUM('T4-4b. Reinsurance index'!J115:J121)</f>
        <v>0</v>
      </c>
      <c r="K36" s="2">
        <f>SUM('T4-4b. Reinsurance index'!K115:K121)</f>
        <v>1</v>
      </c>
      <c r="L36" s="2">
        <f>SUM('T4-4b. Reinsurance index'!L115:L121)</f>
        <v>2</v>
      </c>
    </row>
    <row r="37" spans="1:12" ht="12.75" customHeight="1">
      <c r="B37" s="1" t="s">
        <v>99</v>
      </c>
      <c r="C37" s="2">
        <f>SUM('T4-4b. Reinsurance index'!C127:C128)</f>
        <v>0</v>
      </c>
      <c r="D37" s="2">
        <f>SUM('T4-4b. Reinsurance index'!D127:D128)</f>
        <v>0</v>
      </c>
      <c r="E37" s="2">
        <f>SUM('T4-4b. Reinsurance index'!E127:E128)</f>
        <v>0</v>
      </c>
      <c r="F37" s="2">
        <f>SUM('T4-4b. Reinsurance index'!F127:F128)</f>
        <v>0.5</v>
      </c>
      <c r="G37" s="2">
        <f>SUM('T4-4b. Reinsurance index'!G127:G128)</f>
        <v>0</v>
      </c>
      <c r="H37" s="2">
        <f>SUM('T4-4b. Reinsurance index'!H127:H128)</f>
        <v>1</v>
      </c>
      <c r="I37" s="2">
        <f>SUM('T4-4b. Reinsurance index'!I127:I128)</f>
        <v>0</v>
      </c>
      <c r="J37" s="2">
        <f>SUM('T4-4b. Reinsurance index'!J127:J128)</f>
        <v>0</v>
      </c>
      <c r="K37" s="2">
        <f>SUM('T4-4b. Reinsurance index'!K127:K128)</f>
        <v>0</v>
      </c>
      <c r="L37" s="2">
        <f>SUM('T4-4b. Reinsurance index'!L127:L128)</f>
        <v>0</v>
      </c>
    </row>
    <row r="38" spans="1:12" ht="12.75" customHeight="1">
      <c r="B38" s="1" t="s">
        <v>100</v>
      </c>
      <c r="C38" s="2">
        <f>SUM('T4-4b. Reinsurance index'!C134:C153)</f>
        <v>2.35</v>
      </c>
      <c r="D38" s="2">
        <f>SUM('T4-4b. Reinsurance index'!D134:D153)</f>
        <v>2.5499999999999998</v>
      </c>
      <c r="E38" s="2">
        <f>SUM('T4-4b. Reinsurance index'!E134:E153)</f>
        <v>1.5</v>
      </c>
      <c r="F38" s="2">
        <f>SUM('T4-4b. Reinsurance index'!F134:F153)</f>
        <v>2.5499999999999998</v>
      </c>
      <c r="G38" s="2">
        <f>SUM('T4-4b. Reinsurance index'!G134:G153)</f>
        <v>0.25</v>
      </c>
      <c r="H38" s="2">
        <f>SUM('T4-4b. Reinsurance index'!H134:H153)</f>
        <v>4</v>
      </c>
      <c r="I38" s="2">
        <f>SUM('T4-4b. Reinsurance index'!I134:I153)</f>
        <v>2</v>
      </c>
      <c r="J38" s="2">
        <f>SUM('T4-4b. Reinsurance index'!J134:J153)</f>
        <v>1.1000000000000001</v>
      </c>
      <c r="K38" s="2">
        <f>SUM('T4-4b. Reinsurance index'!K134:K153)</f>
        <v>2.0499999999999998</v>
      </c>
      <c r="L38" s="2">
        <f>SUM('T4-4b. Reinsurance index'!L134:L153)</f>
        <v>1.65</v>
      </c>
    </row>
    <row r="39" spans="1:12" ht="12.75" customHeight="1">
      <c r="B39" s="1" t="s">
        <v>104</v>
      </c>
      <c r="C39" s="2">
        <f>SUM('T4-4b. Reinsurance index'!C160:C169)</f>
        <v>0</v>
      </c>
      <c r="D39" s="2">
        <f>SUM('T4-4b. Reinsurance index'!D160:D169)</f>
        <v>0</v>
      </c>
      <c r="E39" s="2">
        <f>SUM('T4-4b. Reinsurance index'!E160:E169)</f>
        <v>0.21000000000000002</v>
      </c>
      <c r="F39" s="2">
        <f>SUM('T4-4b. Reinsurance index'!F160:F169)</f>
        <v>0</v>
      </c>
      <c r="G39" s="2">
        <f>SUM('T4-4b. Reinsurance index'!G160:G169)</f>
        <v>1.4</v>
      </c>
      <c r="H39" s="2">
        <f>SUM('T4-4b. Reinsurance index'!H160:H169)</f>
        <v>4</v>
      </c>
      <c r="I39" s="2">
        <f>SUM('T4-4b. Reinsurance index'!I160:I169)</f>
        <v>0</v>
      </c>
      <c r="J39" s="2">
        <f>SUM('T4-4b. Reinsurance index'!J160:J169)</f>
        <v>0</v>
      </c>
      <c r="K39" s="2">
        <f>SUM('T4-4b. Reinsurance index'!K160:K169)</f>
        <v>1.5</v>
      </c>
      <c r="L39" s="2">
        <f>SUM('T4-4b. Reinsurance index'!L160:L169)</f>
        <v>0</v>
      </c>
    </row>
    <row r="40" spans="1:12" ht="12.75" customHeight="1">
      <c r="B40" s="1" t="s">
        <v>105</v>
      </c>
      <c r="C40" s="2">
        <f>SUM('T4-4b. Reinsurance index'!C208:C219)</f>
        <v>2</v>
      </c>
      <c r="D40" s="2">
        <f>SUM('T4-4b. Reinsurance index'!D208:D219)</f>
        <v>3</v>
      </c>
      <c r="E40" s="2">
        <f>SUM('T4-4b. Reinsurance index'!E208:E219)</f>
        <v>1</v>
      </c>
      <c r="F40" s="2">
        <f>SUM('T4-4b. Reinsurance index'!F208:F219)</f>
        <v>2</v>
      </c>
      <c r="G40" s="2">
        <f>SUM('T4-4b. Reinsurance index'!G208:G219)</f>
        <v>2</v>
      </c>
      <c r="H40" s="2">
        <f>SUM('T4-4b. Reinsurance index'!H208:H219)</f>
        <v>3</v>
      </c>
      <c r="I40" s="2">
        <f>SUM('T4-4b. Reinsurance index'!I208:I219)</f>
        <v>0</v>
      </c>
      <c r="J40" s="2">
        <f>SUM('T4-4b. Reinsurance index'!J208:J219)</f>
        <v>0</v>
      </c>
      <c r="K40" s="2">
        <f>SUM('T4-4b. Reinsurance index'!K208:K219)</f>
        <v>2</v>
      </c>
      <c r="L40" s="2">
        <f>SUM('T4-4b. Reinsurance index'!L208:L219)</f>
        <v>2</v>
      </c>
    </row>
    <row r="41" spans="1:12" ht="12.75" customHeight="1">
      <c r="B41" s="27" t="s">
        <v>239</v>
      </c>
      <c r="C41" s="27">
        <f>SUM(C35:C40)</f>
        <v>9.5500000000000007</v>
      </c>
      <c r="D41" s="27">
        <f t="shared" ref="D41:L41" si="3">SUM(D35:D40)</f>
        <v>7.9499999999999993</v>
      </c>
      <c r="E41" s="27">
        <f>SUM(E35:E40)</f>
        <v>7.31</v>
      </c>
      <c r="F41" s="27">
        <f t="shared" si="3"/>
        <v>10.050000000000001</v>
      </c>
      <c r="G41" s="27">
        <f t="shared" si="3"/>
        <v>7.4499999999999993</v>
      </c>
      <c r="H41" s="27">
        <f t="shared" si="3"/>
        <v>25.3</v>
      </c>
      <c r="I41" s="27">
        <f t="shared" si="3"/>
        <v>5.9</v>
      </c>
      <c r="J41" s="27">
        <f t="shared" si="3"/>
        <v>1.1000000000000001</v>
      </c>
      <c r="K41" s="27">
        <f t="shared" si="3"/>
        <v>13.349999999999998</v>
      </c>
      <c r="L41" s="27">
        <f t="shared" si="3"/>
        <v>9.15</v>
      </c>
    </row>
    <row r="42" spans="1:12" ht="12.75" customHeight="1">
      <c r="D42" s="5"/>
      <c r="E42" s="5"/>
      <c r="F42" s="5"/>
      <c r="G42" s="5"/>
      <c r="H42" s="5"/>
      <c r="I42" s="5"/>
      <c r="J42" s="5"/>
      <c r="K42" s="5"/>
      <c r="L42" s="5"/>
    </row>
    <row r="43" spans="1:12" ht="12.75" customHeight="1">
      <c r="A43" s="10" t="s">
        <v>243</v>
      </c>
      <c r="D43" s="5"/>
      <c r="E43" s="5"/>
      <c r="F43" s="5"/>
      <c r="G43" s="5"/>
      <c r="H43" s="5"/>
      <c r="I43" s="5"/>
      <c r="J43" s="5"/>
      <c r="K43" s="5"/>
      <c r="L43" s="5"/>
    </row>
    <row r="44" spans="1:12" ht="12.75" customHeight="1">
      <c r="B44" s="1" t="s">
        <v>97</v>
      </c>
      <c r="C44" s="2">
        <f>SUM('T4-5b. Broking index'!C18:C108)</f>
        <v>4.2</v>
      </c>
      <c r="D44" s="2">
        <f>SUM('T4-5b. Broking index'!D18:D108)</f>
        <v>0.4</v>
      </c>
      <c r="E44" s="2">
        <f>SUM('T4-5b. Broking index'!E18:E108)</f>
        <v>3.6</v>
      </c>
      <c r="F44" s="2">
        <f>SUM('T4-5b. Broking index'!F18:F108)</f>
        <v>4</v>
      </c>
      <c r="G44" s="2">
        <f>SUM('T4-5b. Broking index'!G18:G108)</f>
        <v>1.8</v>
      </c>
      <c r="H44" s="2">
        <f>SUM('T4-5b. Broking index'!H18:H108)</f>
        <v>11.3</v>
      </c>
      <c r="I44" s="2">
        <f>SUM('T4-5b. Broking index'!I18:I108)</f>
        <v>2.9000000000000004</v>
      </c>
      <c r="J44" s="2">
        <f>SUM('T4-5b. Broking index'!J18:J108)</f>
        <v>0.1</v>
      </c>
      <c r="K44" s="2">
        <f>SUM('T4-5b. Broking index'!K18:K108)</f>
        <v>5.3000000000000007</v>
      </c>
      <c r="L44" s="2">
        <f>SUM('T4-5b. Broking index'!L18:L108)</f>
        <v>3.5</v>
      </c>
    </row>
    <row r="45" spans="1:12" ht="12.75" customHeight="1">
      <c r="B45" s="1" t="s">
        <v>189</v>
      </c>
      <c r="C45" s="2">
        <f>SUM('T4-5b. Broking index'!C115:C121)</f>
        <v>1</v>
      </c>
      <c r="D45" s="2">
        <f>SUM('T4-5b. Broking index'!D115:D121)</f>
        <v>2</v>
      </c>
      <c r="E45" s="2">
        <f>SUM('T4-5b. Broking index'!E115:E121)</f>
        <v>1</v>
      </c>
      <c r="F45" s="2">
        <f>SUM('T4-5b. Broking index'!F115:F121)</f>
        <v>1</v>
      </c>
      <c r="G45" s="2">
        <f>SUM('T4-5b. Broking index'!G115:G121)</f>
        <v>2</v>
      </c>
      <c r="H45" s="2">
        <f>SUM('T4-5b. Broking index'!H115:H121)</f>
        <v>2</v>
      </c>
      <c r="I45" s="2">
        <f>SUM('T4-5b. Broking index'!I115:I121)</f>
        <v>1</v>
      </c>
      <c r="J45" s="2">
        <f>SUM('T4-5b. Broking index'!J115:J121)</f>
        <v>1</v>
      </c>
      <c r="K45" s="2">
        <f>SUM('T4-5b. Broking index'!K115:K121)</f>
        <v>1</v>
      </c>
      <c r="L45" s="2">
        <f>SUM('T4-5b. Broking index'!L115:L121)</f>
        <v>2</v>
      </c>
    </row>
    <row r="46" spans="1:12" ht="12.75" customHeight="1">
      <c r="B46" s="1" t="s">
        <v>99</v>
      </c>
      <c r="C46" s="2">
        <f>SUM('T4-5b. Broking index'!C127:C128)</f>
        <v>0</v>
      </c>
      <c r="D46" s="2">
        <f>SUM('T4-5b. Broking index'!D127:D128)</f>
        <v>0</v>
      </c>
      <c r="E46" s="2">
        <f>SUM('T4-5b. Broking index'!E127:E128)</f>
        <v>0</v>
      </c>
      <c r="F46" s="2">
        <f>SUM('T4-5b. Broking index'!F127:F128)</f>
        <v>0.5</v>
      </c>
      <c r="G46" s="2">
        <f>SUM('T4-5b. Broking index'!G127:G128)</f>
        <v>0</v>
      </c>
      <c r="H46" s="2">
        <f>SUM('T4-5b. Broking index'!H127:H128)</f>
        <v>1</v>
      </c>
      <c r="I46" s="2">
        <f>SUM('T4-5b. Broking index'!I127:I128)</f>
        <v>0</v>
      </c>
      <c r="J46" s="2">
        <f>SUM('T4-5b. Broking index'!J127:J128)</f>
        <v>0</v>
      </c>
      <c r="K46" s="2">
        <f>SUM('T4-5b. Broking index'!K127:K128)</f>
        <v>0</v>
      </c>
      <c r="L46" s="2">
        <f>SUM('T4-5b. Broking index'!L127:L128)</f>
        <v>0</v>
      </c>
    </row>
    <row r="47" spans="1:12" ht="12.75" customHeight="1">
      <c r="B47" s="1" t="s">
        <v>100</v>
      </c>
      <c r="C47" s="2">
        <f>SUM('T4-5b. Broking index'!C134:C153)</f>
        <v>2.35</v>
      </c>
      <c r="D47" s="2">
        <f>SUM('T4-5b. Broking index'!D134:D153)</f>
        <v>2.5499999999999998</v>
      </c>
      <c r="E47" s="2">
        <f>SUM('T4-5b. Broking index'!E134:E153)</f>
        <v>2.5</v>
      </c>
      <c r="F47" s="2">
        <f>SUM('T4-5b. Broking index'!F134:F153)</f>
        <v>2.5499999999999998</v>
      </c>
      <c r="G47" s="2">
        <f>SUM('T4-5b. Broking index'!G134:G153)</f>
        <v>0.25</v>
      </c>
      <c r="H47" s="2">
        <f>SUM('T4-5b. Broking index'!H134:H153)</f>
        <v>4</v>
      </c>
      <c r="I47" s="2">
        <f>SUM('T4-5b. Broking index'!I134:I153)</f>
        <v>2</v>
      </c>
      <c r="J47" s="2">
        <f>SUM('T4-5b. Broking index'!J134:J153)</f>
        <v>1.1000000000000001</v>
      </c>
      <c r="K47" s="2">
        <f>SUM('T4-5b. Broking index'!K134:K153)</f>
        <v>2.0499999999999998</v>
      </c>
      <c r="L47" s="2">
        <f>SUM('T4-5b. Broking index'!L134:L153)</f>
        <v>1.65</v>
      </c>
    </row>
    <row r="48" spans="1:12" ht="12.75" customHeight="1">
      <c r="B48" s="1" t="s">
        <v>104</v>
      </c>
      <c r="C48" s="2">
        <f>SUM('T4-5b. Broking index'!C160:C169)</f>
        <v>0</v>
      </c>
      <c r="D48" s="2">
        <f>SUM('T4-5b. Broking index'!D160:D169)</f>
        <v>0</v>
      </c>
      <c r="E48" s="2">
        <f>SUM('T4-5b. Broking index'!E160:E169)</f>
        <v>0.21000000000000002</v>
      </c>
      <c r="F48" s="2">
        <f>SUM('T4-5b. Broking index'!F160:F169)</f>
        <v>0</v>
      </c>
      <c r="G48" s="2">
        <f>SUM('T4-5b. Broking index'!G160:G169)</f>
        <v>1.4</v>
      </c>
      <c r="H48" s="2">
        <f>SUM('T4-5b. Broking index'!H160:H169)</f>
        <v>4</v>
      </c>
      <c r="I48" s="2">
        <f>SUM('T4-5b. Broking index'!I160:I169)</f>
        <v>0</v>
      </c>
      <c r="J48" s="2">
        <f>SUM('T4-5b. Broking index'!J160:J169)</f>
        <v>0</v>
      </c>
      <c r="K48" s="2">
        <f>SUM('T4-5b. Broking index'!K160:K169)</f>
        <v>1.5</v>
      </c>
      <c r="L48" s="2">
        <f>SUM('T4-5b. Broking index'!L160:L169)</f>
        <v>0</v>
      </c>
    </row>
    <row r="49" spans="1:12" ht="12.75" customHeight="1">
      <c r="B49" s="1" t="s">
        <v>105</v>
      </c>
      <c r="C49" s="2">
        <f>SUM('T4-5b. Broking index'!C208:C219)</f>
        <v>2</v>
      </c>
      <c r="D49" s="2">
        <f>SUM('T4-5b. Broking index'!D208:D219)</f>
        <v>3</v>
      </c>
      <c r="E49" s="2">
        <f>SUM('T4-5b. Broking index'!E208:E219)</f>
        <v>1</v>
      </c>
      <c r="F49" s="2">
        <f>SUM('T4-5b. Broking index'!F208:F219)</f>
        <v>0</v>
      </c>
      <c r="G49" s="2">
        <f>SUM('T4-5b. Broking index'!G208:G219)</f>
        <v>2</v>
      </c>
      <c r="H49" s="2">
        <f>SUM('T4-5b. Broking index'!H208:H219)</f>
        <v>3</v>
      </c>
      <c r="I49" s="2">
        <f>SUM('T4-5b. Broking index'!I208:I219)</f>
        <v>0</v>
      </c>
      <c r="J49" s="2">
        <f>SUM('T4-5b. Broking index'!J208:J219)</f>
        <v>0</v>
      </c>
      <c r="K49" s="2">
        <f>SUM('T4-5b. Broking index'!K208:K219)</f>
        <v>2</v>
      </c>
      <c r="L49" s="2">
        <f>SUM('T4-5b. Broking index'!L208:L219)</f>
        <v>2</v>
      </c>
    </row>
    <row r="50" spans="1:12" ht="12.75" customHeight="1">
      <c r="B50" s="27" t="s">
        <v>239</v>
      </c>
      <c r="C50" s="27">
        <f>SUM(C44:C49)</f>
        <v>9.5500000000000007</v>
      </c>
      <c r="D50" s="27">
        <f t="shared" ref="D50:L50" si="4">SUM(D44:D49)</f>
        <v>7.9499999999999993</v>
      </c>
      <c r="E50" s="27">
        <f>SUM(E44:E49)</f>
        <v>8.3099999999999987</v>
      </c>
      <c r="F50" s="27">
        <f t="shared" si="4"/>
        <v>8.0500000000000007</v>
      </c>
      <c r="G50" s="27">
        <f t="shared" si="4"/>
        <v>7.4499999999999993</v>
      </c>
      <c r="H50" s="27">
        <f t="shared" si="4"/>
        <v>25.3</v>
      </c>
      <c r="I50" s="27">
        <f t="shared" si="4"/>
        <v>5.9</v>
      </c>
      <c r="J50" s="27">
        <f t="shared" si="4"/>
        <v>2.2000000000000002</v>
      </c>
      <c r="K50" s="27">
        <f t="shared" si="4"/>
        <v>11.850000000000001</v>
      </c>
      <c r="L50" s="27">
        <f t="shared" si="4"/>
        <v>9.15</v>
      </c>
    </row>
    <row r="51" spans="1:12" ht="12.75" customHeight="1">
      <c r="E51" s="5"/>
    </row>
    <row r="52" spans="1:12" ht="12.75" customHeight="1">
      <c r="B52" s="6"/>
      <c r="E52" s="5"/>
    </row>
    <row r="53" spans="1:12" ht="12.75" customHeight="1">
      <c r="B53" s="6"/>
      <c r="E53" s="5"/>
    </row>
    <row r="54" spans="1:12" ht="12.75" customHeight="1">
      <c r="B54" s="6"/>
      <c r="E54" s="5"/>
    </row>
    <row r="55" spans="1:12" ht="12.75" customHeight="1">
      <c r="A55" s="10" t="s">
        <v>244</v>
      </c>
      <c r="E55" s="5"/>
    </row>
    <row r="56" spans="1:12" ht="12.75" customHeight="1">
      <c r="B56" s="1" t="s">
        <v>97</v>
      </c>
      <c r="C56" s="5">
        <f>'T4-1b. Life index'!C18+SUM('T4-1b. Life index'!C36:C38)+'T4-1b. Life index'!C61+SUM('T4-1b. Life index'!C66:C67)/2+SUM('T4-1b. Life index'!C73:C76)+SUM('T4-1b. Life index'!C88:C90)+SUM('T4-1b. Life index'!C101:C103)</f>
        <v>1.8</v>
      </c>
      <c r="D56" s="5">
        <f>'T4-1b. Life index'!D18+SUM('T4-1b. Life index'!D36:D38)+'T4-1b. Life index'!D61+SUM('T4-1b. Life index'!D66:D67)/2+SUM('T4-1b. Life index'!D73:D76)+SUM('T4-1b. Life index'!D88:D90)+SUM('T4-1b. Life index'!D101:D103)</f>
        <v>0</v>
      </c>
      <c r="E56" s="5">
        <f>'T4-1b. Life index'!E18+SUM('T4-1b. Life index'!E36:E38)+'T4-1b. Life index'!E61+SUM('T4-1b. Life index'!E66:E67)/2+SUM('T4-1b. Life index'!E73:E76)+SUM('T4-1b. Life index'!E88:E90)+SUM('T4-1b. Life index'!E101:E103)</f>
        <v>1</v>
      </c>
      <c r="F56" s="5">
        <f>'T4-1b. Life index'!F18+SUM('T4-1b. Life index'!F36:F38)+'T4-1b. Life index'!F61+SUM('T4-1b. Life index'!F66:F67)/2+SUM('T4-1b. Life index'!F73:F76)+SUM('T4-1b. Life index'!F88:F90)+SUM('T4-1b. Life index'!F101:F103)</f>
        <v>2</v>
      </c>
      <c r="G56" s="5">
        <f>'T4-1b. Life index'!G18+SUM('T4-1b. Life index'!G36:G38)+'T4-1b. Life index'!G61+SUM('T4-1b. Life index'!G66:G67)/2+SUM('T4-1b. Life index'!G73:G76)+SUM('T4-1b. Life index'!G88:G90)+SUM('T4-1b. Life index'!G101:G103)</f>
        <v>0</v>
      </c>
      <c r="H56" s="5">
        <f>'T4-1b. Life index'!H18+SUM('T4-1b. Life index'!H36:H38)+'T4-1b. Life index'!H61+SUM('T4-1b. Life index'!H66:H67)/2+SUM('T4-1b. Life index'!H73:H76)+SUM('T4-1b. Life index'!H88:H90)+SUM('T4-1b. Life index'!H101:H103)</f>
        <v>2.8</v>
      </c>
      <c r="I56" s="5">
        <f>'T4-1b. Life index'!I18+SUM('T4-1b. Life index'!I36:I38)+'T4-1b. Life index'!I61+SUM('T4-1b. Life index'!I66:I67)/2+SUM('T4-1b. Life index'!I73:I76)+SUM('T4-1b. Life index'!I88:I90)+SUM('T4-1b. Life index'!I101:I103)</f>
        <v>0.6</v>
      </c>
      <c r="J56" s="5">
        <f>'T4-1b. Life index'!J18+SUM('T4-1b. Life index'!J36:J38)+'T4-1b. Life index'!J61+SUM('T4-1b. Life index'!J66:J67)/2+SUM('T4-1b. Life index'!J73:J76)+SUM('T4-1b. Life index'!J88:J90)+SUM('T4-1b. Life index'!J101:J103)</f>
        <v>0</v>
      </c>
      <c r="K56" s="5">
        <f>'T4-1b. Life index'!K18+SUM('T4-1b. Life index'!K36:K38)+'T4-1b. Life index'!K61+SUM('T4-1b. Life index'!K66:K67)/2+SUM('T4-1b. Life index'!K73:K76)+SUM('T4-1b. Life index'!K88:K90)+SUM('T4-1b. Life index'!K101:K103)</f>
        <v>2.6</v>
      </c>
      <c r="L56" s="5">
        <f>'T4-1b. Life index'!L18+SUM('T4-1b. Life index'!L36:L38)+'T4-1b. Life index'!L61+SUM('T4-1b. Life index'!L66:L67)/2+SUM('T4-1b. Life index'!L73:L76)+SUM('T4-1b. Life index'!L88:L90)+SUM('T4-1b. Life index'!L101:L103)</f>
        <v>1.5</v>
      </c>
    </row>
    <row r="57" spans="1:12" ht="12.75" customHeight="1">
      <c r="B57" s="1" t="s">
        <v>104</v>
      </c>
      <c r="C57" s="5">
        <f>SUM('T4-1b. Life index'!C160:C162)</f>
        <v>0</v>
      </c>
      <c r="D57" s="5">
        <f>SUM('T4-1b. Life index'!D160:D162)</f>
        <v>0</v>
      </c>
      <c r="E57" s="5">
        <f>SUM('T4-1b. Life index'!E160:E162)</f>
        <v>0</v>
      </c>
      <c r="F57" s="5">
        <f>SUM('T4-1b. Life index'!F160:F162)</f>
        <v>0</v>
      </c>
      <c r="G57" s="5">
        <f>SUM('T4-1b. Life index'!G160:G162)</f>
        <v>0</v>
      </c>
      <c r="H57" s="5">
        <f>SUM('T4-1b. Life index'!H160:H162)</f>
        <v>2</v>
      </c>
      <c r="I57" s="5">
        <f>SUM('T4-1b. Life index'!I160:I162)</f>
        <v>0</v>
      </c>
      <c r="J57" s="5">
        <f>SUM('T4-1b. Life index'!J160:J162)</f>
        <v>0</v>
      </c>
      <c r="K57" s="5">
        <f>SUM('T4-1b. Life index'!K160:K162)</f>
        <v>0</v>
      </c>
      <c r="L57" s="5">
        <f>SUM('T4-1b. Life index'!L160:L162)</f>
        <v>0</v>
      </c>
    </row>
    <row r="58" spans="1:12" ht="12.75" customHeight="1">
      <c r="B58" s="1" t="s">
        <v>105</v>
      </c>
      <c r="C58" s="5">
        <f>'T4-1b. Life index'!C208/2+'T4-1b. Life index'!C218</f>
        <v>1</v>
      </c>
      <c r="D58" s="5">
        <f>'T4-1b. Life index'!D208/2+'T4-1b. Life index'!D218</f>
        <v>0</v>
      </c>
      <c r="E58" s="5">
        <f>'T4-1b. Life index'!E208/2+'T4-1b. Life index'!E218</f>
        <v>0</v>
      </c>
      <c r="F58" s="5">
        <f>'T4-1b. Life index'!F208/2+'T4-1b. Life index'!F218</f>
        <v>0.5</v>
      </c>
      <c r="G58" s="5">
        <f>'T4-1b. Life index'!G208/2+'T4-1b. Life index'!G218</f>
        <v>1</v>
      </c>
      <c r="H58" s="5">
        <f>'T4-1b. Life index'!H208/2+'T4-1b. Life index'!H218</f>
        <v>1.5</v>
      </c>
      <c r="I58" s="5">
        <f>'T4-1b. Life index'!I208/2+'T4-1b. Life index'!I218</f>
        <v>0</v>
      </c>
      <c r="J58" s="5">
        <f>'T4-1b. Life index'!J208/2+'T4-1b. Life index'!J218</f>
        <v>0</v>
      </c>
      <c r="K58" s="5">
        <f>'T4-1b. Life index'!K208/2+'T4-1b. Life index'!K218</f>
        <v>1</v>
      </c>
      <c r="L58" s="5">
        <f>'T4-1b. Life index'!L208/2+'T4-1b. Life index'!L218</f>
        <v>0.5</v>
      </c>
    </row>
    <row r="59" spans="1:12" ht="12.75" customHeight="1">
      <c r="B59" s="27" t="s">
        <v>239</v>
      </c>
      <c r="C59" s="27">
        <f>SUM(C56:C58)</f>
        <v>2.8</v>
      </c>
      <c r="D59" s="27">
        <f t="shared" ref="D59:L59" si="5">SUM(D56:D58)</f>
        <v>0</v>
      </c>
      <c r="E59" s="27">
        <f>SUM(E56:E58)</f>
        <v>1</v>
      </c>
      <c r="F59" s="27">
        <f t="shared" si="5"/>
        <v>2.5</v>
      </c>
      <c r="G59" s="27">
        <f t="shared" si="5"/>
        <v>1</v>
      </c>
      <c r="H59" s="27">
        <f t="shared" si="5"/>
        <v>6.3</v>
      </c>
      <c r="I59" s="27">
        <f t="shared" si="5"/>
        <v>0.6</v>
      </c>
      <c r="J59" s="27">
        <f t="shared" si="5"/>
        <v>0</v>
      </c>
      <c r="K59" s="27">
        <f t="shared" si="5"/>
        <v>3.6</v>
      </c>
      <c r="L59" s="27">
        <f t="shared" si="5"/>
        <v>2</v>
      </c>
    </row>
    <row r="60" spans="1:12" ht="12.75" customHeight="1">
      <c r="B60" s="6"/>
      <c r="D60" s="5"/>
      <c r="E60" s="5"/>
      <c r="F60" s="5"/>
      <c r="G60" s="5"/>
      <c r="H60" s="5"/>
      <c r="I60" s="5"/>
      <c r="J60" s="5"/>
      <c r="K60" s="5"/>
      <c r="L60" s="5"/>
    </row>
    <row r="61" spans="1:12" ht="12.75" customHeight="1">
      <c r="A61" s="10" t="s">
        <v>245</v>
      </c>
      <c r="D61" s="5"/>
      <c r="E61" s="5"/>
      <c r="F61" s="5"/>
      <c r="G61" s="5"/>
      <c r="H61" s="5"/>
      <c r="I61" s="5"/>
      <c r="J61" s="5"/>
      <c r="K61" s="5"/>
      <c r="L61" s="5"/>
    </row>
    <row r="62" spans="1:12" ht="12.75" customHeight="1">
      <c r="B62" s="1" t="s">
        <v>97</v>
      </c>
      <c r="C62" s="5">
        <f>'T4-1b. Life index'!C20+SUM('T4-1b. Life index'!C42:C44)+SUM('T4-1b. Life index'!C49:C51)+SUM('T4-1b. Life index'!C54:C55)+'T4-1b. Life index'!C62+SUM('T4-1b. Life index'!C66:C67)/2+SUM('T4-1b. Life index'!C79:C82)+SUM('T4-1b. Life index'!C93:C95)+SUM('T4-1b. Life index'!C106:C108)</f>
        <v>2.4</v>
      </c>
      <c r="D62" s="5">
        <f>'T4-1b. Life index'!D20+SUM('T4-1b. Life index'!D42:D44)+SUM('T4-1b. Life index'!D49:D51)+SUM('T4-1b. Life index'!D54:D55)+'T4-1b. Life index'!D62+SUM('T4-1b. Life index'!D66:D67)/2+SUM('T4-1b. Life index'!D79:D82)+SUM('T4-1b. Life index'!D93:D95)+SUM('T4-1b. Life index'!D106:D108)</f>
        <v>0.4</v>
      </c>
      <c r="E62" s="5">
        <f>'T4-1b. Life index'!E20+SUM('T4-1b. Life index'!E42:E44)+SUM('T4-1b. Life index'!E49:E51)+SUM('T4-1b. Life index'!E54:E55)+'T4-1b. Life index'!E62+SUM('T4-1b. Life index'!E66:E67)/2+SUM('T4-1b. Life index'!E79:E82)+SUM('T4-1b. Life index'!E93:E95)+SUM('T4-1b. Life index'!E106:E108)</f>
        <v>2.6</v>
      </c>
      <c r="F62" s="5">
        <f>'T4-1b. Life index'!F20+SUM('T4-1b. Life index'!F42:F44)+SUM('T4-1b. Life index'!F49:F51)+SUM('T4-1b. Life index'!F54:F55)+'T4-1b. Life index'!F62+SUM('T4-1b. Life index'!F66:F67)/2+SUM('T4-1b. Life index'!F79:F82)+SUM('T4-1b. Life index'!F93:F95)+SUM('T4-1b. Life index'!F106:F108)</f>
        <v>2</v>
      </c>
      <c r="G62" s="5">
        <f>'T4-1b. Life index'!G20+SUM('T4-1b. Life index'!G42:G44)+SUM('T4-1b. Life index'!G49:G51)+SUM('T4-1b. Life index'!G54:G55)+'T4-1b. Life index'!G62+SUM('T4-1b. Life index'!G66:G67)/2+SUM('T4-1b. Life index'!G79:G82)+SUM('T4-1b. Life index'!G93:G95)+SUM('T4-1b. Life index'!G106:G108)</f>
        <v>1.8</v>
      </c>
      <c r="H62" s="5">
        <f>'T4-1b. Life index'!H20+SUM('T4-1b. Life index'!H42:H44)+SUM('T4-1b. Life index'!H49:H51)+SUM('T4-1b. Life index'!H54:H55)+'T4-1b. Life index'!H62+SUM('T4-1b. Life index'!H66:H67)/2+SUM('T4-1b. Life index'!H79:H82)+SUM('T4-1b. Life index'!H93:H95)+SUM('T4-1b. Life index'!H106:H108)</f>
        <v>8.5</v>
      </c>
      <c r="I62" s="5">
        <f>'T4-1b. Life index'!I20+SUM('T4-1b. Life index'!I42:I44)+SUM('T4-1b. Life index'!I49:I51)+SUM('T4-1b. Life index'!I54:I55)+'T4-1b. Life index'!I62+SUM('T4-1b. Life index'!I66:I67)/2+SUM('T4-1b. Life index'!I79:I82)+SUM('T4-1b. Life index'!I93:I95)+SUM('T4-1b. Life index'!I106:I108)</f>
        <v>2.2999999999999998</v>
      </c>
      <c r="J62" s="5">
        <f>'T4-1b. Life index'!J20+SUM('T4-1b. Life index'!J42:J44)+SUM('T4-1b. Life index'!J49:J51)+SUM('T4-1b. Life index'!J54:J55)+'T4-1b. Life index'!J62+SUM('T4-1b. Life index'!J66:J67)/2+SUM('T4-1b. Life index'!J79:J82)+SUM('T4-1b. Life index'!J93:J95)+SUM('T4-1b. Life index'!J106:J108)</f>
        <v>0</v>
      </c>
      <c r="K62" s="5">
        <f>'T4-1b. Life index'!K20+SUM('T4-1b. Life index'!K42:K44)+SUM('T4-1b. Life index'!K49:K51)+SUM('T4-1b. Life index'!K54:K55)+'T4-1b. Life index'!K62+SUM('T4-1b. Life index'!K66:K67)/2+SUM('T4-1b. Life index'!K79:K82)+SUM('T4-1b. Life index'!K93:K95)+SUM('T4-1b. Life index'!K106:K108)</f>
        <v>4.2</v>
      </c>
      <c r="L62" s="5">
        <f>'T4-1b. Life index'!L20+SUM('T4-1b. Life index'!L42:L44)+SUM('T4-1b. Life index'!L49:L51)+SUM('T4-1b. Life index'!L54:L55)+'T4-1b. Life index'!L62+SUM('T4-1b. Life index'!L66:L67)/2+SUM('T4-1b. Life index'!L79:L82)+SUM('T4-1b. Life index'!L93:L95)+SUM('T4-1b. Life index'!L106:L108)</f>
        <v>2</v>
      </c>
    </row>
    <row r="63" spans="1:12" ht="12.75" customHeight="1">
      <c r="B63" s="1" t="s">
        <v>189</v>
      </c>
      <c r="C63" s="5">
        <f>C9</f>
        <v>1</v>
      </c>
      <c r="D63" s="5">
        <f t="shared" ref="D63:L63" si="6">D9</f>
        <v>2</v>
      </c>
      <c r="E63" s="5">
        <f>E9</f>
        <v>1</v>
      </c>
      <c r="F63" s="5">
        <f t="shared" si="6"/>
        <v>1</v>
      </c>
      <c r="G63" s="5">
        <f t="shared" si="6"/>
        <v>2</v>
      </c>
      <c r="H63" s="5">
        <f t="shared" si="6"/>
        <v>2</v>
      </c>
      <c r="I63" s="5">
        <f t="shared" si="6"/>
        <v>1</v>
      </c>
      <c r="J63" s="5">
        <f t="shared" si="6"/>
        <v>1</v>
      </c>
      <c r="K63" s="5">
        <f t="shared" si="6"/>
        <v>1</v>
      </c>
      <c r="L63" s="5">
        <f t="shared" si="6"/>
        <v>1</v>
      </c>
    </row>
    <row r="64" spans="1:12" ht="12.75" customHeight="1">
      <c r="B64" s="1" t="s">
        <v>99</v>
      </c>
      <c r="C64" s="5">
        <f>C10</f>
        <v>0</v>
      </c>
      <c r="D64" s="5">
        <f t="shared" ref="D64:L64" si="7">D10</f>
        <v>0</v>
      </c>
      <c r="E64" s="5">
        <f>E10</f>
        <v>0</v>
      </c>
      <c r="F64" s="5">
        <f t="shared" si="7"/>
        <v>0.5</v>
      </c>
      <c r="G64" s="5">
        <f t="shared" si="7"/>
        <v>0</v>
      </c>
      <c r="H64" s="5">
        <f t="shared" si="7"/>
        <v>1</v>
      </c>
      <c r="I64" s="5">
        <f t="shared" si="7"/>
        <v>0.5</v>
      </c>
      <c r="J64" s="5">
        <f t="shared" si="7"/>
        <v>0</v>
      </c>
      <c r="K64" s="5">
        <f t="shared" si="7"/>
        <v>0</v>
      </c>
      <c r="L64" s="5">
        <f t="shared" si="7"/>
        <v>0</v>
      </c>
    </row>
    <row r="65" spans="1:12" ht="12.75" customHeight="1">
      <c r="B65" s="1" t="s">
        <v>100</v>
      </c>
      <c r="C65" s="5">
        <f>C20</f>
        <v>2.35</v>
      </c>
      <c r="D65" s="5">
        <f t="shared" ref="D65:L65" si="8">D20</f>
        <v>2.5499999999999998</v>
      </c>
      <c r="E65" s="5">
        <f>E20</f>
        <v>1.5</v>
      </c>
      <c r="F65" s="5">
        <f t="shared" si="8"/>
        <v>2.5499999999999998</v>
      </c>
      <c r="G65" s="5">
        <f t="shared" si="8"/>
        <v>0.25</v>
      </c>
      <c r="H65" s="5">
        <f t="shared" si="8"/>
        <v>4</v>
      </c>
      <c r="I65" s="5">
        <f t="shared" si="8"/>
        <v>2</v>
      </c>
      <c r="J65" s="5">
        <f t="shared" si="8"/>
        <v>1.1000000000000001</v>
      </c>
      <c r="K65" s="5">
        <f t="shared" si="8"/>
        <v>2.0499999999999998</v>
      </c>
      <c r="L65" s="5">
        <f t="shared" si="8"/>
        <v>1.65</v>
      </c>
    </row>
    <row r="66" spans="1:12" ht="12.75" customHeight="1">
      <c r="B66" s="1" t="s">
        <v>104</v>
      </c>
      <c r="C66" s="5">
        <f>SUM('T4-1b. Life index'!C167:C169)</f>
        <v>0</v>
      </c>
      <c r="D66" s="5">
        <f>SUM('T4-1b. Life index'!D167:D169)</f>
        <v>0</v>
      </c>
      <c r="E66" s="5">
        <f>SUM('T4-1b. Life index'!E167:E169)</f>
        <v>0.21000000000000002</v>
      </c>
      <c r="F66" s="5">
        <f>SUM('T4-1b. Life index'!F167:F169)</f>
        <v>0</v>
      </c>
      <c r="G66" s="5">
        <f>SUM('T4-1b. Life index'!G167:G169)</f>
        <v>1.4</v>
      </c>
      <c r="H66" s="5">
        <f>SUM('T4-1b. Life index'!H167:H169)</f>
        <v>2</v>
      </c>
      <c r="I66" s="5">
        <f>SUM('T4-1b. Life index'!I167:I169)</f>
        <v>0</v>
      </c>
      <c r="J66" s="5">
        <f>SUM('T4-1b. Life index'!J167:J169)</f>
        <v>0</v>
      </c>
      <c r="K66" s="5">
        <f>SUM('T4-1b. Life index'!K167:K169)</f>
        <v>1.5</v>
      </c>
      <c r="L66" s="5">
        <f>SUM('T4-1b. Life index'!L167:L169)</f>
        <v>0</v>
      </c>
    </row>
    <row r="67" spans="1:12" ht="12.75" customHeight="1">
      <c r="B67" s="1" t="s">
        <v>105</v>
      </c>
      <c r="C67" s="5">
        <f>'T4-1b. Life index'!C208/2+'T4-1b. Life index'!C213+'T4-1b. Life index'!C219</f>
        <v>1</v>
      </c>
      <c r="D67" s="5">
        <f>'T4-1b. Life index'!D208/2+'T4-1b. Life index'!D213+'T4-1b. Life index'!D219</f>
        <v>1</v>
      </c>
      <c r="E67" s="5">
        <f>'T4-1b. Life index'!E208/2+'T4-1b. Life index'!E213+'T4-1b. Life index'!E219</f>
        <v>1</v>
      </c>
      <c r="F67" s="5">
        <f>'T4-1b. Life index'!F208/2+'T4-1b. Life index'!F213+'T4-1b. Life index'!F219</f>
        <v>1.5</v>
      </c>
      <c r="G67" s="5">
        <f>'T4-1b. Life index'!G208/2+'T4-1b. Life index'!G213+'T4-1b. Life index'!G219</f>
        <v>1</v>
      </c>
      <c r="H67" s="5">
        <f>'T4-1b. Life index'!H208/2+'T4-1b. Life index'!H213+'T4-1b. Life index'!H219</f>
        <v>2.5</v>
      </c>
      <c r="I67" s="5">
        <f>'T4-1b. Life index'!I208/2+'T4-1b. Life index'!I213+'T4-1b. Life index'!I219</f>
        <v>0</v>
      </c>
      <c r="J67" s="5">
        <f>'T4-1b. Life index'!J208/2+'T4-1b. Life index'!J213+'T4-1b. Life index'!J219</f>
        <v>0</v>
      </c>
      <c r="K67" s="5">
        <f>'T4-1b. Life index'!K208/2+'T4-1b. Life index'!K213+'T4-1b. Life index'!K219</f>
        <v>1</v>
      </c>
      <c r="L67" s="5">
        <f>'T4-1b. Life index'!L208/2+'T4-1b. Life index'!L213+'T4-1b. Life index'!L219</f>
        <v>1.5</v>
      </c>
    </row>
    <row r="68" spans="1:12" ht="12.75" customHeight="1">
      <c r="B68" s="27" t="s">
        <v>239</v>
      </c>
      <c r="C68" s="27">
        <f>SUM(C62:C67)</f>
        <v>6.75</v>
      </c>
      <c r="D68" s="27">
        <f t="shared" ref="D68:L68" si="9">SUM(D62:D67)</f>
        <v>5.9499999999999993</v>
      </c>
      <c r="E68" s="27">
        <f>SUM(E62:E67)</f>
        <v>6.31</v>
      </c>
      <c r="F68" s="27">
        <f t="shared" si="9"/>
        <v>7.55</v>
      </c>
      <c r="G68" s="27">
        <f t="shared" si="9"/>
        <v>6.4499999999999993</v>
      </c>
      <c r="H68" s="27">
        <f t="shared" si="9"/>
        <v>20</v>
      </c>
      <c r="I68" s="27">
        <f t="shared" si="9"/>
        <v>5.8</v>
      </c>
      <c r="J68" s="27">
        <f t="shared" si="9"/>
        <v>2.1</v>
      </c>
      <c r="K68" s="27">
        <f t="shared" si="9"/>
        <v>9.75</v>
      </c>
      <c r="L68" s="27">
        <f t="shared" si="9"/>
        <v>6.15</v>
      </c>
    </row>
    <row r="69" spans="1:12" ht="12.75" customHeight="1">
      <c r="A69" s="41"/>
      <c r="B69" s="42"/>
      <c r="C69" s="42"/>
      <c r="D69" s="42"/>
      <c r="E69" s="42"/>
      <c r="F69" s="42"/>
      <c r="G69" s="42"/>
      <c r="H69" s="42"/>
      <c r="I69" s="42"/>
      <c r="J69" s="42"/>
      <c r="K69" s="42"/>
      <c r="L69" s="42"/>
    </row>
    <row r="70" spans="1:12" ht="12.75" customHeight="1">
      <c r="B70" s="6"/>
      <c r="D70" s="5"/>
      <c r="E70" s="5"/>
      <c r="F70" s="5"/>
      <c r="G70" s="5"/>
      <c r="H70" s="5"/>
      <c r="I70" s="5"/>
      <c r="J70" s="5"/>
      <c r="K70" s="5"/>
      <c r="L70" s="5"/>
    </row>
    <row r="71" spans="1:12" ht="12.75" customHeight="1">
      <c r="B71" s="6"/>
      <c r="D71" s="5"/>
      <c r="E71" s="5"/>
      <c r="F71" s="5"/>
      <c r="G71" s="5"/>
      <c r="H71" s="5"/>
      <c r="I71" s="5"/>
      <c r="J71" s="5"/>
      <c r="K71" s="5"/>
      <c r="L71" s="5"/>
    </row>
    <row r="72" spans="1:12" ht="12.75" customHeight="1">
      <c r="B72" s="6"/>
      <c r="D72" s="5"/>
      <c r="E72" s="5"/>
      <c r="F72" s="5"/>
      <c r="G72" s="5"/>
      <c r="H72" s="5"/>
      <c r="I72" s="5"/>
      <c r="J72" s="5"/>
      <c r="K72" s="5"/>
      <c r="L72" s="5"/>
    </row>
    <row r="73" spans="1:12" ht="12.75" customHeight="1"/>
    <row r="74" spans="1:12" ht="12.75" customHeight="1">
      <c r="B74" s="6"/>
    </row>
    <row r="75" spans="1:12" ht="12.75" customHeight="1">
      <c r="B75" s="6"/>
    </row>
    <row r="76" spans="1:12" ht="12.75" customHeight="1">
      <c r="B76" s="6"/>
    </row>
  </sheetData>
  <phoneticPr fontId="4" type="noConversion"/>
  <pageMargins left="0.75" right="0.75" top="1" bottom="1" header="0.5" footer="0.5"/>
  <pageSetup paperSize="9" scale="42"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N77"/>
  <sheetViews>
    <sheetView tabSelected="1" topLeftCell="A49" zoomScale="75" workbookViewId="0">
      <selection activeCell="A53" sqref="A53"/>
    </sheetView>
  </sheetViews>
  <sheetFormatPr defaultRowHeight="12.75"/>
  <cols>
    <col min="1" max="1" width="44.42578125" style="5" customWidth="1"/>
    <col min="2" max="2" width="9.140625" style="5"/>
    <col min="3" max="11" width="9.140625" style="1"/>
    <col min="12" max="12" width="2.42578125" style="1" customWidth="1"/>
    <col min="13" max="16384" width="9.140625" style="1"/>
  </cols>
  <sheetData>
    <row r="1" spans="1:13" ht="12.75" customHeight="1">
      <c r="A1" s="44" t="s">
        <v>332</v>
      </c>
      <c r="B1" s="11"/>
    </row>
    <row r="2" spans="1:13" ht="12.75" customHeight="1">
      <c r="A2" s="34"/>
      <c r="B2" s="34" t="s">
        <v>231</v>
      </c>
      <c r="C2" s="35" t="s">
        <v>53</v>
      </c>
      <c r="D2" s="35" t="s">
        <v>54</v>
      </c>
      <c r="E2" s="35" t="s">
        <v>55</v>
      </c>
      <c r="F2" s="35" t="s">
        <v>56</v>
      </c>
      <c r="G2" s="35" t="s">
        <v>57</v>
      </c>
      <c r="H2" s="35" t="s">
        <v>223</v>
      </c>
      <c r="I2" s="35" t="s">
        <v>58</v>
      </c>
      <c r="J2" s="35" t="s">
        <v>59</v>
      </c>
      <c r="K2" s="35" t="s">
        <v>60</v>
      </c>
      <c r="L2" s="35"/>
      <c r="M2" s="35" t="s">
        <v>258</v>
      </c>
    </row>
    <row r="3" spans="1:13" ht="12.75" customHeight="1"/>
    <row r="4" spans="1:13" ht="12.75" customHeight="1">
      <c r="A4" s="1" t="s">
        <v>3</v>
      </c>
      <c r="B4" s="2">
        <f>100*'T4-6. Country summary'!C5/1</f>
        <v>0</v>
      </c>
      <c r="C4" s="2">
        <f>100*'T4-6. Country summary'!D5/1</f>
        <v>0</v>
      </c>
      <c r="D4" s="2">
        <f>100*'T4-6. Country summary'!E5/1</f>
        <v>0</v>
      </c>
      <c r="E4" s="2">
        <f>100*'T4-6. Country summary'!F5/1</f>
        <v>0</v>
      </c>
      <c r="F4" s="2">
        <f>100*'T4-6. Country summary'!G5/1</f>
        <v>0</v>
      </c>
      <c r="G4" s="2">
        <f>100*'T4-6. Country summary'!H5/1</f>
        <v>50</v>
      </c>
      <c r="H4" s="2">
        <f>100*'T4-6. Country summary'!I5/1</f>
        <v>25</v>
      </c>
      <c r="I4" s="2">
        <f>100*'T4-6. Country summary'!J5/1</f>
        <v>0</v>
      </c>
      <c r="J4" s="2">
        <f>100*'T4-6. Country summary'!K5/1</f>
        <v>50</v>
      </c>
      <c r="K4" s="2">
        <f>100*'T4-6. Country summary'!L5/1</f>
        <v>0</v>
      </c>
      <c r="M4" s="32">
        <f>AVERAGE(B4:K4)</f>
        <v>12.5</v>
      </c>
    </row>
    <row r="5" spans="1:13" ht="12.75" customHeight="1">
      <c r="A5" s="1"/>
      <c r="B5" s="23"/>
      <c r="C5" s="23"/>
      <c r="D5" s="23"/>
      <c r="E5" s="23"/>
      <c r="F5" s="23"/>
      <c r="G5" s="23"/>
      <c r="H5" s="23"/>
      <c r="I5" s="23"/>
      <c r="J5" s="23"/>
      <c r="K5" s="23"/>
    </row>
    <row r="6" spans="1:13" ht="12.75" customHeight="1">
      <c r="A6" s="21" t="s">
        <v>238</v>
      </c>
      <c r="C6" s="5"/>
      <c r="D6" s="5"/>
      <c r="E6" s="5"/>
      <c r="F6" s="5"/>
      <c r="G6" s="5"/>
      <c r="H6" s="5"/>
      <c r="I6" s="5"/>
      <c r="J6" s="5"/>
      <c r="K6" s="5"/>
    </row>
    <row r="7" spans="1:13" ht="12.75" customHeight="1">
      <c r="A7" s="1" t="s">
        <v>4</v>
      </c>
      <c r="B7" s="30">
        <f>100*'T4-6. Country summary'!C8/16</f>
        <v>26.25</v>
      </c>
      <c r="C7" s="30">
        <f>100*'T4-6. Country summary'!D8/16</f>
        <v>2.5</v>
      </c>
      <c r="D7" s="30">
        <f>100*'T4-6. Country summary'!E8/16</f>
        <v>22.5</v>
      </c>
      <c r="E7" s="30">
        <f>100*'T4-6. Country summary'!F8/16</f>
        <v>25</v>
      </c>
      <c r="F7" s="30">
        <f>100*'T4-6. Country summary'!G8/16</f>
        <v>11.25</v>
      </c>
      <c r="G7" s="30">
        <f>100*'T4-6. Country summary'!H8/16</f>
        <v>70.625</v>
      </c>
      <c r="H7" s="30">
        <f>100*'T4-6. Country summary'!I8/16</f>
        <v>18.125000000000004</v>
      </c>
      <c r="I7" s="30">
        <f>100*'T4-6. Country summary'!J8/16</f>
        <v>0</v>
      </c>
      <c r="J7" s="30">
        <f>100*'T4-6. Country summary'!K8/16</f>
        <v>42.499999999999993</v>
      </c>
      <c r="K7" s="30">
        <f>100*'T4-6. Country summary'!L8/16</f>
        <v>21.875</v>
      </c>
      <c r="M7" s="32">
        <f t="shared" ref="M7:M13" si="0">AVERAGE(B7:K7)</f>
        <v>24.0625</v>
      </c>
    </row>
    <row r="8" spans="1:13" ht="12.75" customHeight="1">
      <c r="A8" s="1" t="s">
        <v>5</v>
      </c>
      <c r="B8" s="30">
        <f>100*'T4-6. Country summary'!C9/2</f>
        <v>50</v>
      </c>
      <c r="C8" s="30">
        <f>100*'T4-6. Country summary'!D9/2</f>
        <v>100</v>
      </c>
      <c r="D8" s="30">
        <f>100*'T4-6. Country summary'!E9/2</f>
        <v>50</v>
      </c>
      <c r="E8" s="30">
        <f>100*'T4-6. Country summary'!F9/2</f>
        <v>50</v>
      </c>
      <c r="F8" s="30">
        <f>100*'T4-6. Country summary'!G9/2</f>
        <v>100</v>
      </c>
      <c r="G8" s="30">
        <f>100*'T4-6. Country summary'!H9/2</f>
        <v>100</v>
      </c>
      <c r="H8" s="30">
        <f>100*'T4-6. Country summary'!I9/2</f>
        <v>50</v>
      </c>
      <c r="I8" s="30">
        <f>100*'T4-6. Country summary'!J9/2</f>
        <v>50</v>
      </c>
      <c r="J8" s="30">
        <f>100*'T4-6. Country summary'!K9/2</f>
        <v>50</v>
      </c>
      <c r="K8" s="30">
        <f>100*'T4-6. Country summary'!L9/2</f>
        <v>50</v>
      </c>
      <c r="M8" s="32">
        <f t="shared" si="0"/>
        <v>65</v>
      </c>
    </row>
    <row r="9" spans="1:13" ht="12.75" customHeight="1">
      <c r="A9" s="1" t="s">
        <v>6</v>
      </c>
      <c r="B9" s="30">
        <f>100*'T4-6. Country summary'!C10/1</f>
        <v>0</v>
      </c>
      <c r="C9" s="30">
        <f>100*'T4-6. Country summary'!D10/1</f>
        <v>0</v>
      </c>
      <c r="D9" s="30">
        <f>100*'T4-6. Country summary'!E10/1</f>
        <v>0</v>
      </c>
      <c r="E9" s="30">
        <f>100*'T4-6. Country summary'!F10/1</f>
        <v>50</v>
      </c>
      <c r="F9" s="30">
        <f>100*'T4-6. Country summary'!G10/1</f>
        <v>0</v>
      </c>
      <c r="G9" s="30">
        <f>100*'T4-6. Country summary'!H10/1</f>
        <v>100</v>
      </c>
      <c r="H9" s="30">
        <f>100*'T4-6. Country summary'!I10/1</f>
        <v>50</v>
      </c>
      <c r="I9" s="30">
        <f>100*'T4-6. Country summary'!J10/1</f>
        <v>0</v>
      </c>
      <c r="J9" s="30">
        <f>100*'T4-6. Country summary'!K10/1</f>
        <v>0</v>
      </c>
      <c r="K9" s="30">
        <f>100*'T4-6. Country summary'!L10/1</f>
        <v>0</v>
      </c>
      <c r="M9" s="32">
        <f t="shared" si="0"/>
        <v>20</v>
      </c>
    </row>
    <row r="10" spans="1:13" ht="12.75" customHeight="1">
      <c r="A10" s="1" t="s">
        <v>7</v>
      </c>
      <c r="B10" s="30">
        <f>100*'T4-6. Country summary'!C11/4</f>
        <v>58.75</v>
      </c>
      <c r="C10" s="30">
        <f>100*'T4-6. Country summary'!D11/4</f>
        <v>63.749999999999993</v>
      </c>
      <c r="D10" s="30">
        <f>100*'T4-6. Country summary'!E11/4</f>
        <v>37.5</v>
      </c>
      <c r="E10" s="30">
        <f>100*'T4-6. Country summary'!F11/4</f>
        <v>63.749999999999993</v>
      </c>
      <c r="F10" s="30">
        <f>100*'T4-6. Country summary'!G11/4</f>
        <v>6.25</v>
      </c>
      <c r="G10" s="30">
        <f>100*'T4-6. Country summary'!H11/4</f>
        <v>100</v>
      </c>
      <c r="H10" s="30">
        <f>100*'T4-6. Country summary'!I11/4</f>
        <v>50</v>
      </c>
      <c r="I10" s="30">
        <f>100*'T4-6. Country summary'!J11/4</f>
        <v>27.500000000000004</v>
      </c>
      <c r="J10" s="30">
        <f>100*'T4-6. Country summary'!K11/4</f>
        <v>51.249999999999993</v>
      </c>
      <c r="K10" s="30">
        <f>100*'T4-6. Country summary'!L11/4</f>
        <v>41.25</v>
      </c>
      <c r="M10" s="32">
        <f t="shared" si="0"/>
        <v>50</v>
      </c>
    </row>
    <row r="11" spans="1:13" ht="12.75" customHeight="1">
      <c r="A11" s="1" t="s">
        <v>8</v>
      </c>
      <c r="B11" s="30">
        <f>100*'T4-6. Country summary'!C12/4</f>
        <v>0</v>
      </c>
      <c r="C11" s="30">
        <f>100*'T4-6. Country summary'!D12/4</f>
        <v>0</v>
      </c>
      <c r="D11" s="30">
        <f>100*'T4-6. Country summary'!E12/4</f>
        <v>5.2500000000000009</v>
      </c>
      <c r="E11" s="30">
        <f>100*'T4-6. Country summary'!F12/4</f>
        <v>0</v>
      </c>
      <c r="F11" s="30">
        <f>100*'T4-6. Country summary'!G12/4</f>
        <v>35</v>
      </c>
      <c r="G11" s="30">
        <f>100*'T4-6. Country summary'!H12/4</f>
        <v>100</v>
      </c>
      <c r="H11" s="30">
        <f>100*'T4-6. Country summary'!I12/4</f>
        <v>0</v>
      </c>
      <c r="I11" s="30">
        <f>100*'T4-6. Country summary'!J12/4</f>
        <v>0</v>
      </c>
      <c r="J11" s="30">
        <f>100*'T4-6. Country summary'!K12/4</f>
        <v>37.5</v>
      </c>
      <c r="K11" s="30">
        <f>100*'T4-6. Country summary'!L12/4</f>
        <v>0</v>
      </c>
      <c r="M11" s="32">
        <f t="shared" si="0"/>
        <v>17.774999999999999</v>
      </c>
    </row>
    <row r="12" spans="1:13" ht="12.75" customHeight="1">
      <c r="A12" s="1" t="s">
        <v>9</v>
      </c>
      <c r="B12" s="30">
        <f>100*'T4-6. Country summary'!C13/4</f>
        <v>50</v>
      </c>
      <c r="C12" s="30">
        <f>100*'T4-6. Country summary'!D13/4</f>
        <v>25</v>
      </c>
      <c r="D12" s="30">
        <f>100*'T4-6. Country summary'!E13/4</f>
        <v>25</v>
      </c>
      <c r="E12" s="30">
        <f>100*'T4-6. Country summary'!F13/4</f>
        <v>50</v>
      </c>
      <c r="F12" s="30">
        <f>100*'T4-6. Country summary'!G13/4</f>
        <v>50</v>
      </c>
      <c r="G12" s="30">
        <f>100*'T4-6. Country summary'!H13/4</f>
        <v>100</v>
      </c>
      <c r="H12" s="30">
        <f>100*'T4-6. Country summary'!I13/4</f>
        <v>0</v>
      </c>
      <c r="I12" s="30">
        <f>100*'T4-6. Country summary'!J13/4</f>
        <v>0</v>
      </c>
      <c r="J12" s="30">
        <f>100*'T4-6. Country summary'!K13/4</f>
        <v>50</v>
      </c>
      <c r="K12" s="30">
        <f>100*'T4-6. Country summary'!L13/4</f>
        <v>50</v>
      </c>
      <c r="M12" s="32">
        <f t="shared" si="0"/>
        <v>40</v>
      </c>
    </row>
    <row r="13" spans="1:13" ht="12.75" customHeight="1">
      <c r="A13" s="27" t="s">
        <v>239</v>
      </c>
      <c r="B13" s="31">
        <f>100*'T4-6. Country summary'!C14/31</f>
        <v>30.806451612903228</v>
      </c>
      <c r="C13" s="31">
        <f>100*'T4-6. Country summary'!D14/31</f>
        <v>19.193548387096772</v>
      </c>
      <c r="D13" s="31">
        <f>100*'T4-6. Country summary'!E14/31</f>
        <v>23.580645161290324</v>
      </c>
      <c r="E13" s="31">
        <f>100*'T4-6. Country summary'!F14/31</f>
        <v>32.41935483870968</v>
      </c>
      <c r="F13" s="31">
        <f>100*'T4-6. Country summary'!G14/31</f>
        <v>24.032258064516125</v>
      </c>
      <c r="G13" s="31">
        <f>100*'T4-6. Country summary'!H14/31</f>
        <v>84.838709677419359</v>
      </c>
      <c r="H13" s="31">
        <f>100*'T4-6. Country summary'!I14/31</f>
        <v>20.64516129032258</v>
      </c>
      <c r="I13" s="31">
        <f>100*'T4-6. Country summary'!J14/31</f>
        <v>6.774193548387097</v>
      </c>
      <c r="J13" s="31">
        <f>100*'T4-6. Country summary'!K14/31</f>
        <v>43.064516129032249</v>
      </c>
      <c r="K13" s="31">
        <f>100*'T4-6. Country summary'!L14/31</f>
        <v>26.29032258064516</v>
      </c>
      <c r="M13" s="32">
        <f t="shared" si="0"/>
        <v>31.164516129032261</v>
      </c>
    </row>
    <row r="14" spans="1:13" ht="12.75" customHeight="1">
      <c r="A14" s="6"/>
      <c r="C14" s="5"/>
      <c r="D14" s="5"/>
      <c r="E14" s="5"/>
      <c r="F14" s="5"/>
      <c r="G14" s="5"/>
      <c r="H14" s="5"/>
      <c r="I14" s="5"/>
      <c r="J14" s="5"/>
      <c r="K14" s="5"/>
    </row>
    <row r="15" spans="1:13" ht="12.75" customHeight="1">
      <c r="A15" s="21" t="s">
        <v>240</v>
      </c>
      <c r="C15" s="5"/>
      <c r="D15" s="5"/>
      <c r="E15" s="5"/>
      <c r="F15" s="5"/>
      <c r="G15" s="5"/>
      <c r="H15" s="5"/>
      <c r="I15" s="5"/>
      <c r="J15" s="5"/>
      <c r="K15" s="5"/>
    </row>
    <row r="16" spans="1:13" ht="12.75" customHeight="1">
      <c r="A16" s="1" t="s">
        <v>4</v>
      </c>
      <c r="B16" s="30">
        <f>100*'T4-6. Country summary'!C17/16</f>
        <v>26.25</v>
      </c>
      <c r="C16" s="30">
        <f>100*'T4-6. Country summary'!D17/16</f>
        <v>2.5</v>
      </c>
      <c r="D16" s="30">
        <f>100*'T4-6. Country summary'!E17/16</f>
        <v>22.5</v>
      </c>
      <c r="E16" s="30">
        <f>100*'T4-6. Country summary'!F17/16</f>
        <v>25</v>
      </c>
      <c r="F16" s="30">
        <f>100*'T4-6. Country summary'!G17/16</f>
        <v>11.25</v>
      </c>
      <c r="G16" s="30">
        <f>100*'T4-6. Country summary'!H17/16</f>
        <v>70.625</v>
      </c>
      <c r="H16" s="30">
        <f>100*'T4-6. Country summary'!I17/16</f>
        <v>18.125000000000004</v>
      </c>
      <c r="I16" s="30">
        <f>100*'T4-6. Country summary'!J17/16</f>
        <v>0</v>
      </c>
      <c r="J16" s="30">
        <f>100*'T4-6. Country summary'!K17/16</f>
        <v>42.499999999999993</v>
      </c>
      <c r="K16" s="30">
        <f>100*'T4-6. Country summary'!L17/16</f>
        <v>21.875</v>
      </c>
      <c r="M16" s="32">
        <f t="shared" ref="M16:M22" si="1">AVERAGE(B16:K16)</f>
        <v>24.0625</v>
      </c>
    </row>
    <row r="17" spans="1:13" ht="12.75" customHeight="1">
      <c r="A17" s="1" t="s">
        <v>5</v>
      </c>
      <c r="B17" s="30">
        <f>100*'T4-6. Country summary'!C18/2</f>
        <v>50</v>
      </c>
      <c r="C17" s="30">
        <f>100*'T4-6. Country summary'!D18/2</f>
        <v>100</v>
      </c>
      <c r="D17" s="30">
        <f>100*'T4-6. Country summary'!E18/2</f>
        <v>50</v>
      </c>
      <c r="E17" s="30">
        <f>100*'T4-6. Country summary'!F18/2</f>
        <v>50</v>
      </c>
      <c r="F17" s="30">
        <f>100*'T4-6. Country summary'!G18/2</f>
        <v>100</v>
      </c>
      <c r="G17" s="30">
        <f>100*'T4-6. Country summary'!H18/2</f>
        <v>100</v>
      </c>
      <c r="H17" s="30">
        <f>100*'T4-6. Country summary'!I18/2</f>
        <v>50</v>
      </c>
      <c r="I17" s="30">
        <f>100*'T4-6. Country summary'!J18/2</f>
        <v>50</v>
      </c>
      <c r="J17" s="30">
        <f>100*'T4-6. Country summary'!K18/2</f>
        <v>50</v>
      </c>
      <c r="K17" s="30">
        <f>100*'T4-6. Country summary'!L18/2</f>
        <v>50</v>
      </c>
      <c r="M17" s="32">
        <f t="shared" si="1"/>
        <v>65</v>
      </c>
    </row>
    <row r="18" spans="1:13" ht="12.75" customHeight="1">
      <c r="A18" s="1" t="s">
        <v>6</v>
      </c>
      <c r="B18" s="30">
        <f>100*'T4-6. Country summary'!C19/1</f>
        <v>0</v>
      </c>
      <c r="C18" s="30">
        <f>100*'T4-6. Country summary'!D19/1</f>
        <v>0</v>
      </c>
      <c r="D18" s="30">
        <f>100*'T4-6. Country summary'!E19/1</f>
        <v>0</v>
      </c>
      <c r="E18" s="30">
        <f>100*'T4-6. Country summary'!F19/1</f>
        <v>50</v>
      </c>
      <c r="F18" s="30">
        <f>100*'T4-6. Country summary'!G19/1</f>
        <v>0</v>
      </c>
      <c r="G18" s="30">
        <f>100*'T4-6. Country summary'!H19/1</f>
        <v>100</v>
      </c>
      <c r="H18" s="30">
        <f>100*'T4-6. Country summary'!I19/1</f>
        <v>100</v>
      </c>
      <c r="I18" s="30">
        <f>100*'T4-6. Country summary'!J19/1</f>
        <v>50</v>
      </c>
      <c r="J18" s="30">
        <f>100*'T4-6. Country summary'!K19/1</f>
        <v>0</v>
      </c>
      <c r="K18" s="30">
        <f>100*'T4-6. Country summary'!L19/1</f>
        <v>0</v>
      </c>
      <c r="M18" s="32">
        <f t="shared" si="1"/>
        <v>30</v>
      </c>
    </row>
    <row r="19" spans="1:13" ht="12.75" customHeight="1">
      <c r="A19" s="1" t="s">
        <v>7</v>
      </c>
      <c r="B19" s="30">
        <f>100*'T4-6. Country summary'!C20/4</f>
        <v>58.75</v>
      </c>
      <c r="C19" s="30">
        <f>100*'T4-6. Country summary'!D20/4</f>
        <v>63.749999999999993</v>
      </c>
      <c r="D19" s="30">
        <f>100*'T4-6. Country summary'!E20/4</f>
        <v>37.5</v>
      </c>
      <c r="E19" s="30">
        <f>100*'T4-6. Country summary'!F20/4</f>
        <v>63.749999999999993</v>
      </c>
      <c r="F19" s="30">
        <f>100*'T4-6. Country summary'!G20/4</f>
        <v>6.25</v>
      </c>
      <c r="G19" s="30">
        <f>100*'T4-6. Country summary'!H20/4</f>
        <v>100</v>
      </c>
      <c r="H19" s="30">
        <f>100*'T4-6. Country summary'!I20/4</f>
        <v>50</v>
      </c>
      <c r="I19" s="30">
        <f>100*'T4-6. Country summary'!J20/4</f>
        <v>27.500000000000004</v>
      </c>
      <c r="J19" s="30">
        <f>100*'T4-6. Country summary'!K20/4</f>
        <v>51.249999999999993</v>
      </c>
      <c r="K19" s="30">
        <f>100*'T4-6. Country summary'!L20/4</f>
        <v>41.25</v>
      </c>
      <c r="M19" s="32">
        <f t="shared" si="1"/>
        <v>50</v>
      </c>
    </row>
    <row r="20" spans="1:13" ht="12.75" customHeight="1">
      <c r="A20" s="1" t="s">
        <v>8</v>
      </c>
      <c r="B20" s="30">
        <f>100*'T4-6. Country summary'!C21/4</f>
        <v>0</v>
      </c>
      <c r="C20" s="30">
        <f>100*'T4-6. Country summary'!D21/4</f>
        <v>0</v>
      </c>
      <c r="D20" s="30">
        <f>100*'T4-6. Country summary'!E21/4</f>
        <v>5.2500000000000009</v>
      </c>
      <c r="E20" s="30">
        <f>100*'T4-6. Country summary'!F21/4</f>
        <v>0</v>
      </c>
      <c r="F20" s="30">
        <f>100*'T4-6. Country summary'!G21/4</f>
        <v>35</v>
      </c>
      <c r="G20" s="30">
        <f>100*'T4-6. Country summary'!H21/4</f>
        <v>100</v>
      </c>
      <c r="H20" s="30">
        <f>100*'T4-6. Country summary'!I21/4</f>
        <v>0</v>
      </c>
      <c r="I20" s="30">
        <f>100*'T4-6. Country summary'!J21/4</f>
        <v>0</v>
      </c>
      <c r="J20" s="30">
        <f>100*'T4-6. Country summary'!K21/4</f>
        <v>37.5</v>
      </c>
      <c r="K20" s="30">
        <f>100*'T4-6. Country summary'!L21/4</f>
        <v>0</v>
      </c>
      <c r="M20" s="32">
        <f t="shared" si="1"/>
        <v>17.774999999999999</v>
      </c>
    </row>
    <row r="21" spans="1:13" ht="12.75" customHeight="1">
      <c r="A21" s="1" t="s">
        <v>9</v>
      </c>
      <c r="B21" s="30">
        <f>100*'T4-6. Country summary'!C22/4</f>
        <v>50</v>
      </c>
      <c r="C21" s="30">
        <f>100*'T4-6. Country summary'!D22/4</f>
        <v>75</v>
      </c>
      <c r="D21" s="30">
        <f>100*'T4-6. Country summary'!E22/4</f>
        <v>25</v>
      </c>
      <c r="E21" s="30">
        <f>100*'T4-6. Country summary'!F22/4</f>
        <v>50</v>
      </c>
      <c r="F21" s="30">
        <f>100*'T4-6. Country summary'!G22/4</f>
        <v>50</v>
      </c>
      <c r="G21" s="30">
        <f>100*'T4-6. Country summary'!H22/4</f>
        <v>75</v>
      </c>
      <c r="H21" s="30">
        <f>100*'T4-6. Country summary'!I22/4</f>
        <v>0</v>
      </c>
      <c r="I21" s="30">
        <f>100*'T4-6. Country summary'!J22/4</f>
        <v>0</v>
      </c>
      <c r="J21" s="30">
        <f>100*'T4-6. Country summary'!K22/4</f>
        <v>50</v>
      </c>
      <c r="K21" s="30">
        <f>100*'T4-6. Country summary'!L22/4</f>
        <v>75</v>
      </c>
      <c r="M21" s="32">
        <f t="shared" si="1"/>
        <v>45</v>
      </c>
    </row>
    <row r="22" spans="1:13" ht="12.75" customHeight="1">
      <c r="A22" s="27" t="s">
        <v>239</v>
      </c>
      <c r="B22" s="31">
        <f>100*'T4-6. Country summary'!C23/31</f>
        <v>30.806451612903228</v>
      </c>
      <c r="C22" s="31">
        <f>100*'T4-6. Country summary'!D23/31</f>
        <v>25.645161290322577</v>
      </c>
      <c r="D22" s="31">
        <f>100*'T4-6. Country summary'!E23/31</f>
        <v>23.580645161290324</v>
      </c>
      <c r="E22" s="31">
        <f>100*'T4-6. Country summary'!F23/31</f>
        <v>32.41935483870968</v>
      </c>
      <c r="F22" s="31">
        <f>100*'T4-6. Country summary'!G23/31</f>
        <v>24.032258064516125</v>
      </c>
      <c r="G22" s="31">
        <f>100*'T4-6. Country summary'!H23/31</f>
        <v>81.612903225806448</v>
      </c>
      <c r="H22" s="31">
        <f>100*'T4-6. Country summary'!I23/31</f>
        <v>22.258064516129032</v>
      </c>
      <c r="I22" s="31">
        <f>100*'T4-6. Country summary'!J23/31</f>
        <v>8.387096774193548</v>
      </c>
      <c r="J22" s="31">
        <f>100*'T4-6. Country summary'!K23/31</f>
        <v>43.064516129032249</v>
      </c>
      <c r="K22" s="31">
        <f>100*'T4-6. Country summary'!L23/31</f>
        <v>29.516129032258064</v>
      </c>
      <c r="M22" s="32">
        <f t="shared" si="1"/>
        <v>32.132258064516122</v>
      </c>
    </row>
    <row r="23" spans="1:13" ht="12.75" customHeight="1">
      <c r="C23" s="5"/>
      <c r="D23" s="5"/>
      <c r="E23" s="5"/>
      <c r="F23" s="5"/>
      <c r="G23" s="5"/>
      <c r="H23" s="5"/>
      <c r="I23" s="5"/>
      <c r="J23" s="5"/>
      <c r="K23" s="5"/>
    </row>
    <row r="24" spans="1:13" ht="12.75" customHeight="1">
      <c r="A24" s="21" t="s">
        <v>241</v>
      </c>
      <c r="C24" s="5"/>
      <c r="D24" s="5"/>
      <c r="E24" s="5"/>
      <c r="F24" s="5"/>
      <c r="G24" s="5"/>
      <c r="H24" s="5"/>
      <c r="I24" s="5"/>
      <c r="J24" s="5"/>
      <c r="K24" s="5"/>
    </row>
    <row r="25" spans="1:13" ht="12.75" customHeight="1">
      <c r="A25" s="1" t="s">
        <v>4</v>
      </c>
      <c r="B25" s="30">
        <f>100*'T4-6. Country summary'!C26/16</f>
        <v>26.25</v>
      </c>
      <c r="C25" s="30">
        <f>100*'T4-6. Country summary'!D26/16</f>
        <v>2.5</v>
      </c>
      <c r="D25" s="30">
        <f>100*'T4-6. Country summary'!E26/16</f>
        <v>22.5</v>
      </c>
      <c r="E25" s="30">
        <f>100*'T4-6. Country summary'!F26/16</f>
        <v>25</v>
      </c>
      <c r="F25" s="30">
        <f>100*'T4-6. Country summary'!G26/16</f>
        <v>11.25</v>
      </c>
      <c r="G25" s="30">
        <f>100*'T4-6. Country summary'!H26/16</f>
        <v>70.625</v>
      </c>
      <c r="H25" s="30">
        <f>100*'T4-6. Country summary'!I26/16</f>
        <v>18.125000000000004</v>
      </c>
      <c r="I25" s="30">
        <f>100*'T4-6. Country summary'!J26/16</f>
        <v>0</v>
      </c>
      <c r="J25" s="30">
        <f>100*'T4-6. Country summary'!K26/16</f>
        <v>42.499999999999993</v>
      </c>
      <c r="K25" s="30">
        <f>100*'T4-6. Country summary'!L26/16</f>
        <v>21.875</v>
      </c>
      <c r="M25" s="32">
        <f t="shared" ref="M25:M31" si="2">AVERAGE(B25:K25)</f>
        <v>24.0625</v>
      </c>
    </row>
    <row r="26" spans="1:13" ht="12.75" customHeight="1">
      <c r="A26" s="1" t="s">
        <v>5</v>
      </c>
      <c r="B26" s="30">
        <f>100*'T4-6. Country summary'!C27/2</f>
        <v>50</v>
      </c>
      <c r="C26" s="30">
        <f>100*'T4-6. Country summary'!D27/2</f>
        <v>100</v>
      </c>
      <c r="D26" s="30">
        <f>100*'T4-6. Country summary'!E27/2</f>
        <v>50</v>
      </c>
      <c r="E26" s="30">
        <f>100*'T4-6. Country summary'!F27/2</f>
        <v>50</v>
      </c>
      <c r="F26" s="30">
        <f>100*'T4-6. Country summary'!G27/2</f>
        <v>100</v>
      </c>
      <c r="G26" s="30">
        <f>100*'T4-6. Country summary'!H27/2</f>
        <v>100</v>
      </c>
      <c r="H26" s="30">
        <f>100*'T4-6. Country summary'!I27/2</f>
        <v>50</v>
      </c>
      <c r="I26" s="30">
        <f>100*'T4-6. Country summary'!J27/2</f>
        <v>100</v>
      </c>
      <c r="J26" s="30">
        <f>100*'T4-6. Country summary'!K27/2</f>
        <v>50</v>
      </c>
      <c r="K26" s="30">
        <f>100*'T4-6. Country summary'!L27/2</f>
        <v>50</v>
      </c>
      <c r="M26" s="32">
        <f t="shared" si="2"/>
        <v>70</v>
      </c>
    </row>
    <row r="27" spans="1:13" ht="12.75" customHeight="1">
      <c r="A27" s="1" t="s">
        <v>6</v>
      </c>
      <c r="B27" s="30">
        <f>100*'T4-6. Country summary'!C28/1</f>
        <v>0</v>
      </c>
      <c r="C27" s="30">
        <f>100*'T4-6. Country summary'!D28/1</f>
        <v>0</v>
      </c>
      <c r="D27" s="30">
        <f>100*'T4-6. Country summary'!E28/1</f>
        <v>0</v>
      </c>
      <c r="E27" s="30">
        <f>100*'T4-6. Country summary'!F28/1</f>
        <v>50</v>
      </c>
      <c r="F27" s="30">
        <f>100*'T4-6. Country summary'!G28/1</f>
        <v>0</v>
      </c>
      <c r="G27" s="30">
        <f>100*'T4-6. Country summary'!H28/1</f>
        <v>100</v>
      </c>
      <c r="H27" s="30">
        <f>100*'T4-6. Country summary'!I28/1</f>
        <v>50</v>
      </c>
      <c r="I27" s="30">
        <f>100*'T4-6. Country summary'!J28/1</f>
        <v>50</v>
      </c>
      <c r="J27" s="30">
        <f>100*'T4-6. Country summary'!K28/1</f>
        <v>0</v>
      </c>
      <c r="K27" s="30">
        <f>100*'T4-6. Country summary'!L28/1</f>
        <v>0</v>
      </c>
      <c r="M27" s="32">
        <f t="shared" si="2"/>
        <v>25</v>
      </c>
    </row>
    <row r="28" spans="1:13" ht="12.75" customHeight="1">
      <c r="A28" s="1" t="s">
        <v>7</v>
      </c>
      <c r="B28" s="30">
        <f>100*'T4-6. Country summary'!C29/4</f>
        <v>58.75</v>
      </c>
      <c r="C28" s="30">
        <f>100*'T4-6. Country summary'!D29/4</f>
        <v>63.749999999999993</v>
      </c>
      <c r="D28" s="30">
        <f>100*'T4-6. Country summary'!E29/4</f>
        <v>37.5</v>
      </c>
      <c r="E28" s="30">
        <f>100*'T4-6. Country summary'!F29/4</f>
        <v>63.749999999999993</v>
      </c>
      <c r="F28" s="30">
        <f>100*'T4-6. Country summary'!G29/4</f>
        <v>6.25</v>
      </c>
      <c r="G28" s="30">
        <f>100*'T4-6. Country summary'!H29/4</f>
        <v>100</v>
      </c>
      <c r="H28" s="30">
        <f>100*'T4-6. Country summary'!I29/4</f>
        <v>50</v>
      </c>
      <c r="I28" s="30">
        <f>100*'T4-6. Country summary'!J29/4</f>
        <v>27.500000000000004</v>
      </c>
      <c r="J28" s="30">
        <f>100*'T4-6. Country summary'!K29/4</f>
        <v>51.249999999999993</v>
      </c>
      <c r="K28" s="30">
        <f>100*'T4-6. Country summary'!L29/4</f>
        <v>41.25</v>
      </c>
      <c r="M28" s="32">
        <f t="shared" si="2"/>
        <v>50</v>
      </c>
    </row>
    <row r="29" spans="1:13" ht="12.75" customHeight="1">
      <c r="A29" s="1" t="s">
        <v>8</v>
      </c>
      <c r="B29" s="30">
        <f>100*'T4-6. Country summary'!C30/4</f>
        <v>0</v>
      </c>
      <c r="C29" s="30">
        <f>100*'T4-6. Country summary'!D30/4</f>
        <v>0</v>
      </c>
      <c r="D29" s="30">
        <f>100*'T4-6. Country summary'!E30/4</f>
        <v>5.2500000000000009</v>
      </c>
      <c r="E29" s="30">
        <f>100*'T4-6. Country summary'!F30/4</f>
        <v>0</v>
      </c>
      <c r="F29" s="30">
        <f>100*'T4-6. Country summary'!G30/4</f>
        <v>35</v>
      </c>
      <c r="G29" s="30">
        <f>100*'T4-6. Country summary'!H30/4</f>
        <v>100</v>
      </c>
      <c r="H29" s="30">
        <f>100*'T4-6. Country summary'!I30/4</f>
        <v>0</v>
      </c>
      <c r="I29" s="30">
        <f>100*'T4-6. Country summary'!J30/4</f>
        <v>0</v>
      </c>
      <c r="J29" s="30">
        <f>100*'T4-6. Country summary'!K30/4</f>
        <v>37.5</v>
      </c>
      <c r="K29" s="30">
        <f>100*'T4-6. Country summary'!L30/4</f>
        <v>0</v>
      </c>
      <c r="M29" s="32">
        <f t="shared" si="2"/>
        <v>17.774999999999999</v>
      </c>
    </row>
    <row r="30" spans="1:13" ht="12.75" customHeight="1">
      <c r="A30" s="1" t="s">
        <v>9</v>
      </c>
      <c r="B30" s="30">
        <f>100*'T4-6. Country summary'!C31/4</f>
        <v>50</v>
      </c>
      <c r="C30" s="30">
        <f>100*'T4-6. Country summary'!D31/4</f>
        <v>75</v>
      </c>
      <c r="D30" s="30">
        <f>100*'T4-6. Country summary'!E31/4</f>
        <v>75</v>
      </c>
      <c r="E30" s="30">
        <f>100*'T4-6. Country summary'!F31/4</f>
        <v>50</v>
      </c>
      <c r="F30" s="30">
        <f>100*'T4-6. Country summary'!G31/4</f>
        <v>50</v>
      </c>
      <c r="G30" s="30">
        <f>100*'T4-6. Country summary'!H31/4</f>
        <v>100</v>
      </c>
      <c r="H30" s="30">
        <f>100*'T4-6. Country summary'!I31/4</f>
        <v>0</v>
      </c>
      <c r="I30" s="30">
        <f>100*'T4-6. Country summary'!J31/4</f>
        <v>0</v>
      </c>
      <c r="J30" s="30">
        <f>100*'T4-6. Country summary'!K31/4</f>
        <v>50</v>
      </c>
      <c r="K30" s="30">
        <f>100*'T4-6. Country summary'!L31/4</f>
        <v>50</v>
      </c>
      <c r="M30" s="32">
        <f t="shared" si="2"/>
        <v>50</v>
      </c>
    </row>
    <row r="31" spans="1:13" ht="12.75" customHeight="1">
      <c r="A31" s="27" t="s">
        <v>239</v>
      </c>
      <c r="B31" s="31">
        <f>100*'T4-6. Country summary'!C32/31</f>
        <v>30.806451612903228</v>
      </c>
      <c r="C31" s="31">
        <f>100*'T4-6. Country summary'!D32/31</f>
        <v>25.645161290322577</v>
      </c>
      <c r="D31" s="31">
        <f>100*'T4-6. Country summary'!E32/31</f>
        <v>30.032258064516125</v>
      </c>
      <c r="E31" s="31">
        <f>100*'T4-6. Country summary'!F32/31</f>
        <v>32.41935483870968</v>
      </c>
      <c r="F31" s="31">
        <f>100*'T4-6. Country summary'!G32/31</f>
        <v>24.032258064516125</v>
      </c>
      <c r="G31" s="31">
        <f>100*'T4-6. Country summary'!H32/31</f>
        <v>84.838709677419359</v>
      </c>
      <c r="H31" s="31">
        <f>100*'T4-6. Country summary'!I32/31</f>
        <v>20.64516129032258</v>
      </c>
      <c r="I31" s="31">
        <f>100*'T4-6. Country summary'!J32/31</f>
        <v>11.612903225806452</v>
      </c>
      <c r="J31" s="31">
        <f>100*'T4-6. Country summary'!K32/31</f>
        <v>43.064516129032249</v>
      </c>
      <c r="K31" s="31">
        <f>100*'T4-6. Country summary'!L32/31</f>
        <v>26.29032258064516</v>
      </c>
      <c r="M31" s="32">
        <f t="shared" si="2"/>
        <v>32.938709677419361</v>
      </c>
    </row>
    <row r="32" spans="1:13" ht="12.75" customHeight="1">
      <c r="A32" s="6"/>
      <c r="C32" s="5"/>
      <c r="D32" s="5"/>
      <c r="E32" s="5"/>
      <c r="F32" s="5"/>
      <c r="G32" s="5"/>
      <c r="H32" s="5"/>
      <c r="I32" s="5"/>
      <c r="J32" s="5"/>
      <c r="K32" s="5"/>
    </row>
    <row r="33" spans="1:13" ht="12.75" customHeight="1">
      <c r="A33" s="21" t="s">
        <v>242</v>
      </c>
      <c r="C33" s="5"/>
      <c r="D33" s="5"/>
      <c r="E33" s="5"/>
      <c r="F33" s="5"/>
      <c r="G33" s="5"/>
      <c r="H33" s="5"/>
      <c r="I33" s="5"/>
      <c r="J33" s="5"/>
      <c r="K33" s="5"/>
    </row>
    <row r="34" spans="1:13" ht="12.75" customHeight="1">
      <c r="A34" s="1" t="s">
        <v>4</v>
      </c>
      <c r="B34" s="30">
        <f>100*'T4-6. Country summary'!C35/16</f>
        <v>26.25</v>
      </c>
      <c r="C34" s="30">
        <f>100*'T4-6. Country summary'!D35/16</f>
        <v>2.5</v>
      </c>
      <c r="D34" s="30">
        <f>100*'T4-6. Country summary'!E35/16</f>
        <v>22.5</v>
      </c>
      <c r="E34" s="30">
        <f>100*'T4-6. Country summary'!F35/16</f>
        <v>25</v>
      </c>
      <c r="F34" s="30">
        <f>100*'T4-6. Country summary'!G35/16</f>
        <v>11.25</v>
      </c>
      <c r="G34" s="30">
        <f>100*'T4-6. Country summary'!H35/16</f>
        <v>70.625</v>
      </c>
      <c r="H34" s="30">
        <f>100*'T4-6. Country summary'!I35/16</f>
        <v>18.125000000000004</v>
      </c>
      <c r="I34" s="30">
        <f>100*'T4-6. Country summary'!J35/16</f>
        <v>0</v>
      </c>
      <c r="J34" s="30">
        <f>100*'T4-6. Country summary'!K35/16</f>
        <v>42.499999999999993</v>
      </c>
      <c r="K34" s="30">
        <f>100*'T4-6. Country summary'!L35/16</f>
        <v>21.875</v>
      </c>
      <c r="M34" s="32">
        <f t="shared" ref="M34:M40" si="3">AVERAGE(B34:K34)</f>
        <v>24.0625</v>
      </c>
    </row>
    <row r="35" spans="1:13" ht="12.75" customHeight="1">
      <c r="A35" s="1" t="s">
        <v>5</v>
      </c>
      <c r="B35" s="30">
        <f>100*'T4-6. Country summary'!C36/2</f>
        <v>50</v>
      </c>
      <c r="C35" s="30">
        <f>100*'T4-6. Country summary'!D36/2</f>
        <v>100</v>
      </c>
      <c r="D35" s="30">
        <f>100*'T4-6. Country summary'!E36/2</f>
        <v>50</v>
      </c>
      <c r="E35" s="30">
        <f>100*'T4-6. Country summary'!F36/2</f>
        <v>50</v>
      </c>
      <c r="F35" s="30">
        <f>100*'T4-6. Country summary'!G36/2</f>
        <v>100</v>
      </c>
      <c r="G35" s="30">
        <f>100*'T4-6. Country summary'!H36/2</f>
        <v>100</v>
      </c>
      <c r="H35" s="30">
        <f>100*'T4-6. Country summary'!I36/2</f>
        <v>50</v>
      </c>
      <c r="I35" s="30">
        <f>100*'T4-6. Country summary'!J36/2</f>
        <v>0</v>
      </c>
      <c r="J35" s="30">
        <f>100*'T4-6. Country summary'!K36/2</f>
        <v>50</v>
      </c>
      <c r="K35" s="30">
        <f>100*'T4-6. Country summary'!L36/2</f>
        <v>100</v>
      </c>
      <c r="M35" s="32">
        <f t="shared" si="3"/>
        <v>65</v>
      </c>
    </row>
    <row r="36" spans="1:13" ht="12.75" customHeight="1">
      <c r="A36" s="1" t="s">
        <v>6</v>
      </c>
      <c r="B36" s="30">
        <f>100*'T4-6. Country summary'!C37/1</f>
        <v>0</v>
      </c>
      <c r="C36" s="30">
        <f>100*'T4-6. Country summary'!D37/1</f>
        <v>0</v>
      </c>
      <c r="D36" s="30">
        <f>100*'T4-6. Country summary'!E37/1</f>
        <v>0</v>
      </c>
      <c r="E36" s="30">
        <f>100*'T4-6. Country summary'!F37/1</f>
        <v>50</v>
      </c>
      <c r="F36" s="30">
        <f>100*'T4-6. Country summary'!G37/1</f>
        <v>0</v>
      </c>
      <c r="G36" s="30">
        <f>100*'T4-6. Country summary'!H37/1</f>
        <v>100</v>
      </c>
      <c r="H36" s="30">
        <f>100*'T4-6. Country summary'!I37/1</f>
        <v>0</v>
      </c>
      <c r="I36" s="30">
        <f>100*'T4-6. Country summary'!J37/1</f>
        <v>0</v>
      </c>
      <c r="J36" s="30">
        <f>100*'T4-6. Country summary'!K37/1</f>
        <v>0</v>
      </c>
      <c r="K36" s="30">
        <f>100*'T4-6. Country summary'!L37/1</f>
        <v>0</v>
      </c>
      <c r="M36" s="32">
        <f t="shared" si="3"/>
        <v>15</v>
      </c>
    </row>
    <row r="37" spans="1:13" ht="12.75" customHeight="1">
      <c r="A37" s="1" t="s">
        <v>7</v>
      </c>
      <c r="B37" s="30">
        <f>100*'T4-6. Country summary'!C38/4</f>
        <v>58.75</v>
      </c>
      <c r="C37" s="30">
        <f>100*'T4-6. Country summary'!D38/4</f>
        <v>63.749999999999993</v>
      </c>
      <c r="D37" s="30">
        <f>100*'T4-6. Country summary'!E38/4</f>
        <v>37.5</v>
      </c>
      <c r="E37" s="30">
        <f>100*'T4-6. Country summary'!F38/4</f>
        <v>63.749999999999993</v>
      </c>
      <c r="F37" s="30">
        <f>100*'T4-6. Country summary'!G38/4</f>
        <v>6.25</v>
      </c>
      <c r="G37" s="30">
        <f>100*'T4-6. Country summary'!H38/4</f>
        <v>100</v>
      </c>
      <c r="H37" s="30">
        <f>100*'T4-6. Country summary'!I38/4</f>
        <v>50</v>
      </c>
      <c r="I37" s="30">
        <f>100*'T4-6. Country summary'!J38/4</f>
        <v>27.500000000000004</v>
      </c>
      <c r="J37" s="30">
        <f>100*'T4-6. Country summary'!K38/4</f>
        <v>51.249999999999993</v>
      </c>
      <c r="K37" s="30">
        <f>100*'T4-6. Country summary'!L38/4</f>
        <v>41.25</v>
      </c>
      <c r="M37" s="32">
        <f t="shared" si="3"/>
        <v>50</v>
      </c>
    </row>
    <row r="38" spans="1:13" ht="12.75" customHeight="1">
      <c r="A38" s="1" t="s">
        <v>8</v>
      </c>
      <c r="B38" s="30">
        <f>100*'T4-6. Country summary'!C39/4</f>
        <v>0</v>
      </c>
      <c r="C38" s="30">
        <f>100*'T4-6. Country summary'!D39/4</f>
        <v>0</v>
      </c>
      <c r="D38" s="30">
        <f>100*'T4-6. Country summary'!E39/4</f>
        <v>5.2500000000000009</v>
      </c>
      <c r="E38" s="30">
        <f>100*'T4-6. Country summary'!F39/4</f>
        <v>0</v>
      </c>
      <c r="F38" s="30">
        <f>100*'T4-6. Country summary'!G39/4</f>
        <v>35</v>
      </c>
      <c r="G38" s="30">
        <f>100*'T4-6. Country summary'!H39/4</f>
        <v>100</v>
      </c>
      <c r="H38" s="30">
        <f>100*'T4-6. Country summary'!I39/4</f>
        <v>0</v>
      </c>
      <c r="I38" s="30">
        <f>100*'T4-6. Country summary'!J39/4</f>
        <v>0</v>
      </c>
      <c r="J38" s="30">
        <f>100*'T4-6. Country summary'!K39/4</f>
        <v>37.5</v>
      </c>
      <c r="K38" s="30">
        <f>100*'T4-6. Country summary'!L39/4</f>
        <v>0</v>
      </c>
      <c r="M38" s="32">
        <f t="shared" si="3"/>
        <v>17.774999999999999</v>
      </c>
    </row>
    <row r="39" spans="1:13" ht="12.75" customHeight="1">
      <c r="A39" s="1" t="s">
        <v>9</v>
      </c>
      <c r="B39" s="30">
        <f>100*'T4-6. Country summary'!C40/4</f>
        <v>50</v>
      </c>
      <c r="C39" s="30">
        <f>100*'T4-6. Country summary'!D40/4</f>
        <v>75</v>
      </c>
      <c r="D39" s="30">
        <f>100*'T4-6. Country summary'!E40/4</f>
        <v>25</v>
      </c>
      <c r="E39" s="30">
        <f>100*'T4-6. Country summary'!F40/4</f>
        <v>50</v>
      </c>
      <c r="F39" s="30">
        <f>100*'T4-6. Country summary'!G40/4</f>
        <v>50</v>
      </c>
      <c r="G39" s="30">
        <f>100*'T4-6. Country summary'!H40/4</f>
        <v>75</v>
      </c>
      <c r="H39" s="30">
        <f>100*'T4-6. Country summary'!I40/4</f>
        <v>0</v>
      </c>
      <c r="I39" s="30">
        <f>100*'T4-6. Country summary'!J40/4</f>
        <v>0</v>
      </c>
      <c r="J39" s="30">
        <f>100*'T4-6. Country summary'!K40/4</f>
        <v>50</v>
      </c>
      <c r="K39" s="30">
        <f>100*'T4-6. Country summary'!L40/4</f>
        <v>50</v>
      </c>
      <c r="M39" s="32">
        <f t="shared" si="3"/>
        <v>42.5</v>
      </c>
    </row>
    <row r="40" spans="1:13" ht="12.75" customHeight="1">
      <c r="A40" s="27" t="s">
        <v>239</v>
      </c>
      <c r="B40" s="31">
        <f>100*'T4-6. Country summary'!C41/31</f>
        <v>30.806451612903228</v>
      </c>
      <c r="C40" s="31">
        <f>100*'T4-6. Country summary'!D41/31</f>
        <v>25.645161290322577</v>
      </c>
      <c r="D40" s="31">
        <f>100*'T4-6. Country summary'!E41/31</f>
        <v>23.580645161290324</v>
      </c>
      <c r="E40" s="31">
        <f>100*'T4-6. Country summary'!F41/31</f>
        <v>32.41935483870968</v>
      </c>
      <c r="F40" s="31">
        <f>100*'T4-6. Country summary'!G41/31</f>
        <v>24.032258064516125</v>
      </c>
      <c r="G40" s="31">
        <f>100*'T4-6. Country summary'!H41/31</f>
        <v>81.612903225806448</v>
      </c>
      <c r="H40" s="31">
        <f>100*'T4-6. Country summary'!I41/31</f>
        <v>19.032258064516128</v>
      </c>
      <c r="I40" s="31">
        <f>100*'T4-6. Country summary'!J41/31</f>
        <v>3.5483870967741939</v>
      </c>
      <c r="J40" s="31">
        <f>100*'T4-6. Country summary'!K41/31</f>
        <v>43.064516129032249</v>
      </c>
      <c r="K40" s="31">
        <f>100*'T4-6. Country summary'!L41/31</f>
        <v>29.516129032258064</v>
      </c>
      <c r="M40" s="32">
        <f t="shared" si="3"/>
        <v>31.325806451612898</v>
      </c>
    </row>
    <row r="41" spans="1:13" ht="12.75" customHeight="1">
      <c r="C41" s="5"/>
      <c r="D41" s="5"/>
      <c r="E41" s="5"/>
      <c r="F41" s="5"/>
      <c r="G41" s="5"/>
      <c r="H41" s="5"/>
      <c r="I41" s="5"/>
      <c r="J41" s="5"/>
      <c r="K41" s="5"/>
    </row>
    <row r="42" spans="1:13" ht="12.75" customHeight="1">
      <c r="A42" s="21" t="s">
        <v>243</v>
      </c>
      <c r="C42" s="5"/>
      <c r="D42" s="5"/>
      <c r="E42" s="5"/>
      <c r="F42" s="5"/>
      <c r="G42" s="5"/>
      <c r="H42" s="5"/>
      <c r="I42" s="5"/>
      <c r="J42" s="5"/>
      <c r="K42" s="5"/>
    </row>
    <row r="43" spans="1:13" ht="12.75" customHeight="1">
      <c r="A43" s="1" t="s">
        <v>4</v>
      </c>
      <c r="B43" s="30">
        <f>100*'T4-6. Country summary'!C44/16</f>
        <v>26.25</v>
      </c>
      <c r="C43" s="30">
        <f>100*'T4-6. Country summary'!D44/16</f>
        <v>2.5</v>
      </c>
      <c r="D43" s="30">
        <f>100*'T4-6. Country summary'!E44/16</f>
        <v>22.5</v>
      </c>
      <c r="E43" s="30">
        <f>100*'T4-6. Country summary'!F44/16</f>
        <v>25</v>
      </c>
      <c r="F43" s="30">
        <f>100*'T4-6. Country summary'!G44/16</f>
        <v>11.25</v>
      </c>
      <c r="G43" s="30">
        <f>100*'T4-6. Country summary'!H44/16</f>
        <v>70.625</v>
      </c>
      <c r="H43" s="30">
        <f>100*'T4-6. Country summary'!I44/16</f>
        <v>18.125000000000004</v>
      </c>
      <c r="I43" s="30">
        <f>100*'T4-6. Country summary'!J44/16</f>
        <v>0.625</v>
      </c>
      <c r="J43" s="30">
        <f>100*'T4-6. Country summary'!K44/16</f>
        <v>33.125000000000007</v>
      </c>
      <c r="K43" s="30">
        <f>100*'T4-6. Country summary'!L44/16</f>
        <v>21.875</v>
      </c>
      <c r="M43" s="32">
        <f t="shared" ref="M43:M49" si="4">AVERAGE(B43:K43)</f>
        <v>23.1875</v>
      </c>
    </row>
    <row r="44" spans="1:13" ht="12.75" customHeight="1">
      <c r="A44" s="1" t="s">
        <v>5</v>
      </c>
      <c r="B44" s="30">
        <f>100*'T4-6. Country summary'!C45/2</f>
        <v>50</v>
      </c>
      <c r="C44" s="30">
        <f>100*'T4-6. Country summary'!D45/2</f>
        <v>100</v>
      </c>
      <c r="D44" s="30">
        <f>100*'T4-6. Country summary'!E45/2</f>
        <v>50</v>
      </c>
      <c r="E44" s="30">
        <f>100*'T4-6. Country summary'!F45/2</f>
        <v>50</v>
      </c>
      <c r="F44" s="30">
        <f>100*'T4-6. Country summary'!G45/2</f>
        <v>100</v>
      </c>
      <c r="G44" s="30">
        <f>100*'T4-6. Country summary'!H45/2</f>
        <v>100</v>
      </c>
      <c r="H44" s="30">
        <f>100*'T4-6. Country summary'!I45/2</f>
        <v>50</v>
      </c>
      <c r="I44" s="30">
        <f>100*'T4-6. Country summary'!J45/2</f>
        <v>50</v>
      </c>
      <c r="J44" s="30">
        <f>100*'T4-6. Country summary'!K45/2</f>
        <v>50</v>
      </c>
      <c r="K44" s="30">
        <f>100*'T4-6. Country summary'!L45/2</f>
        <v>100</v>
      </c>
      <c r="M44" s="32">
        <f t="shared" si="4"/>
        <v>70</v>
      </c>
    </row>
    <row r="45" spans="1:13" ht="12.75" customHeight="1">
      <c r="A45" s="1" t="s">
        <v>6</v>
      </c>
      <c r="B45" s="30">
        <f>100*'T4-6. Country summary'!C46/1</f>
        <v>0</v>
      </c>
      <c r="C45" s="30">
        <f>100*'T4-6. Country summary'!D46/1</f>
        <v>0</v>
      </c>
      <c r="D45" s="30">
        <f>100*'T4-6. Country summary'!E46/1</f>
        <v>0</v>
      </c>
      <c r="E45" s="30">
        <f>100*'T4-6. Country summary'!F46/1</f>
        <v>50</v>
      </c>
      <c r="F45" s="30">
        <f>100*'T4-6. Country summary'!G46/1</f>
        <v>0</v>
      </c>
      <c r="G45" s="30">
        <f>100*'T4-6. Country summary'!H46/1</f>
        <v>100</v>
      </c>
      <c r="H45" s="30">
        <f>100*'T4-6. Country summary'!I46/1</f>
        <v>0</v>
      </c>
      <c r="I45" s="30">
        <f>100*'T4-6. Country summary'!J46/1</f>
        <v>0</v>
      </c>
      <c r="J45" s="30">
        <f>100*'T4-6. Country summary'!K46/1</f>
        <v>0</v>
      </c>
      <c r="K45" s="30">
        <f>100*'T4-6. Country summary'!L46/1</f>
        <v>0</v>
      </c>
      <c r="M45" s="32">
        <f t="shared" si="4"/>
        <v>15</v>
      </c>
    </row>
    <row r="46" spans="1:13" ht="12.75" customHeight="1">
      <c r="A46" s="1" t="s">
        <v>7</v>
      </c>
      <c r="B46" s="30">
        <f>100*'T4-6. Country summary'!C47/4</f>
        <v>58.75</v>
      </c>
      <c r="C46" s="30">
        <f>100*'T4-6. Country summary'!D47/4</f>
        <v>63.749999999999993</v>
      </c>
      <c r="D46" s="30">
        <f>100*'T4-6. Country summary'!E47/4</f>
        <v>62.5</v>
      </c>
      <c r="E46" s="30">
        <f>100*'T4-6. Country summary'!F47/4</f>
        <v>63.749999999999993</v>
      </c>
      <c r="F46" s="30">
        <f>100*'T4-6. Country summary'!G47/4</f>
        <v>6.25</v>
      </c>
      <c r="G46" s="30">
        <f>100*'T4-6. Country summary'!H47/4</f>
        <v>100</v>
      </c>
      <c r="H46" s="30">
        <f>100*'T4-6. Country summary'!I47/4</f>
        <v>50</v>
      </c>
      <c r="I46" s="30">
        <f>100*'T4-6. Country summary'!J47/4</f>
        <v>27.500000000000004</v>
      </c>
      <c r="J46" s="30">
        <f>100*'T4-6. Country summary'!K47/4</f>
        <v>51.249999999999993</v>
      </c>
      <c r="K46" s="30">
        <f>100*'T4-6. Country summary'!L47/4</f>
        <v>41.25</v>
      </c>
      <c r="M46" s="32">
        <f t="shared" si="4"/>
        <v>52.5</v>
      </c>
    </row>
    <row r="47" spans="1:13" ht="12.75" customHeight="1">
      <c r="A47" s="1" t="s">
        <v>8</v>
      </c>
      <c r="B47" s="30">
        <f>100*'T4-6. Country summary'!C48/4</f>
        <v>0</v>
      </c>
      <c r="C47" s="30">
        <f>100*'T4-6. Country summary'!D48/4</f>
        <v>0</v>
      </c>
      <c r="D47" s="30">
        <f>100*'T4-6. Country summary'!E48/4</f>
        <v>5.2500000000000009</v>
      </c>
      <c r="E47" s="30">
        <f>100*'T4-6. Country summary'!F48/4</f>
        <v>0</v>
      </c>
      <c r="F47" s="30">
        <f>100*'T4-6. Country summary'!G48/4</f>
        <v>35</v>
      </c>
      <c r="G47" s="30">
        <f>100*'T4-6. Country summary'!H48/4</f>
        <v>100</v>
      </c>
      <c r="H47" s="30">
        <f>100*'T4-6. Country summary'!I48/4</f>
        <v>0</v>
      </c>
      <c r="I47" s="30">
        <f>100*'T4-6. Country summary'!J48/4</f>
        <v>0</v>
      </c>
      <c r="J47" s="30">
        <f>100*'T4-6. Country summary'!K48/4</f>
        <v>37.5</v>
      </c>
      <c r="K47" s="30">
        <f>100*'T4-6. Country summary'!L48/4</f>
        <v>0</v>
      </c>
      <c r="M47" s="32">
        <f t="shared" si="4"/>
        <v>17.774999999999999</v>
      </c>
    </row>
    <row r="48" spans="1:13" ht="12.75" customHeight="1">
      <c r="A48" s="1" t="s">
        <v>9</v>
      </c>
      <c r="B48" s="30">
        <f>100*'T4-6. Country summary'!C49/4</f>
        <v>50</v>
      </c>
      <c r="C48" s="30">
        <f>100*'T4-6. Country summary'!D49/4</f>
        <v>75</v>
      </c>
      <c r="D48" s="30">
        <f>100*'T4-6. Country summary'!E49/4</f>
        <v>25</v>
      </c>
      <c r="E48" s="30">
        <f>100*'T4-6. Country summary'!F49/4</f>
        <v>0</v>
      </c>
      <c r="F48" s="30">
        <f>100*'T4-6. Country summary'!G49/4</f>
        <v>50</v>
      </c>
      <c r="G48" s="30">
        <f>100*'T4-6. Country summary'!H49/4</f>
        <v>75</v>
      </c>
      <c r="H48" s="30">
        <f>100*'T4-6. Country summary'!I49/4</f>
        <v>0</v>
      </c>
      <c r="I48" s="30">
        <f>100*'T4-6. Country summary'!J49/4</f>
        <v>0</v>
      </c>
      <c r="J48" s="30">
        <f>100*'T4-6. Country summary'!K49/4</f>
        <v>50</v>
      </c>
      <c r="K48" s="30">
        <f>100*'T4-6. Country summary'!L49/4</f>
        <v>50</v>
      </c>
      <c r="M48" s="32">
        <f t="shared" si="4"/>
        <v>37.5</v>
      </c>
    </row>
    <row r="49" spans="1:14" ht="12.75" customHeight="1">
      <c r="A49" s="36" t="s">
        <v>239</v>
      </c>
      <c r="B49" s="37">
        <f>100*'T4-6. Country summary'!C50/31</f>
        <v>30.806451612903228</v>
      </c>
      <c r="C49" s="37">
        <f>100*'T4-6. Country summary'!D50/31</f>
        <v>25.645161290322577</v>
      </c>
      <c r="D49" s="37">
        <f>100*'T4-6. Country summary'!E50/31</f>
        <v>26.806451612903221</v>
      </c>
      <c r="E49" s="37">
        <f>100*'T4-6. Country summary'!F50/31</f>
        <v>25.967741935483875</v>
      </c>
      <c r="F49" s="37">
        <f>100*'T4-6. Country summary'!G50/31</f>
        <v>24.032258064516125</v>
      </c>
      <c r="G49" s="37">
        <f>100*'T4-6. Country summary'!H50/31</f>
        <v>81.612903225806448</v>
      </c>
      <c r="H49" s="37">
        <f>100*'T4-6. Country summary'!I50/31</f>
        <v>19.032258064516128</v>
      </c>
      <c r="I49" s="37">
        <f>100*'T4-6. Country summary'!J50/31</f>
        <v>7.0967741935483879</v>
      </c>
      <c r="J49" s="37">
        <f>100*'T4-6. Country summary'!K50/31</f>
        <v>38.225806451612911</v>
      </c>
      <c r="K49" s="37">
        <f>100*'T4-6. Country summary'!L50/31</f>
        <v>29.516129032258064</v>
      </c>
      <c r="L49" s="38"/>
      <c r="M49" s="39">
        <f t="shared" si="4"/>
        <v>30.874193548387098</v>
      </c>
    </row>
    <row r="50" spans="1:14" ht="12.75" customHeight="1">
      <c r="A50" s="45" t="s">
        <v>10</v>
      </c>
      <c r="D50" s="5"/>
    </row>
    <row r="51" spans="1:14" ht="12.75" customHeight="1">
      <c r="D51" s="5"/>
    </row>
    <row r="52" spans="1:14" ht="12.75" customHeight="1">
      <c r="D52" s="5"/>
    </row>
    <row r="53" spans="1:14" ht="12.75" customHeight="1">
      <c r="A53" s="44" t="s">
        <v>333</v>
      </c>
      <c r="D53" s="5"/>
    </row>
    <row r="54" spans="1:14" ht="12.75" customHeight="1">
      <c r="A54" s="34"/>
      <c r="B54" s="34" t="s">
        <v>231</v>
      </c>
      <c r="C54" s="35" t="s">
        <v>53</v>
      </c>
      <c r="D54" s="35" t="s">
        <v>54</v>
      </c>
      <c r="E54" s="35" t="s">
        <v>55</v>
      </c>
      <c r="F54" s="35" t="s">
        <v>56</v>
      </c>
      <c r="G54" s="35" t="s">
        <v>57</v>
      </c>
      <c r="H54" s="35" t="s">
        <v>223</v>
      </c>
      <c r="I54" s="35" t="s">
        <v>58</v>
      </c>
      <c r="J54" s="35" t="s">
        <v>59</v>
      </c>
      <c r="K54" s="35" t="s">
        <v>60</v>
      </c>
      <c r="L54" s="35"/>
      <c r="M54" s="35" t="s">
        <v>258</v>
      </c>
    </row>
    <row r="55" spans="1:14" ht="12.75" customHeight="1">
      <c r="A55" s="6"/>
      <c r="D55" s="5"/>
    </row>
    <row r="56" spans="1:14" ht="12.75" customHeight="1">
      <c r="A56" s="21" t="s">
        <v>244</v>
      </c>
      <c r="D56" s="5"/>
    </row>
    <row r="57" spans="1:14" ht="12.75" customHeight="1">
      <c r="A57" s="1" t="s">
        <v>4</v>
      </c>
      <c r="B57" s="33">
        <f>100*'T4-6. Country summary'!C56/6.5</f>
        <v>27.692307692307693</v>
      </c>
      <c r="C57" s="33">
        <f>100*'T4-6. Country summary'!D56/6.5</f>
        <v>0</v>
      </c>
      <c r="D57" s="33">
        <f>100*'T4-6. Country summary'!E56/6.5</f>
        <v>15.384615384615385</v>
      </c>
      <c r="E57" s="33">
        <f>100*'T4-6. Country summary'!F56/6.5</f>
        <v>30.76923076923077</v>
      </c>
      <c r="F57" s="33">
        <f>100*'T4-6. Country summary'!G56/6.5</f>
        <v>0</v>
      </c>
      <c r="G57" s="33">
        <f>100*'T4-6. Country summary'!H56/6.5</f>
        <v>43.07692307692308</v>
      </c>
      <c r="H57" s="33">
        <f>100*'T4-6. Country summary'!I56/6.5</f>
        <v>9.2307692307692299</v>
      </c>
      <c r="I57" s="33">
        <f>100*'T4-6. Country summary'!J56/6.5</f>
        <v>0</v>
      </c>
      <c r="J57" s="33">
        <f>100*'T4-6. Country summary'!K56/6.5</f>
        <v>40</v>
      </c>
      <c r="K57" s="33">
        <f>100*'T4-6. Country summary'!L56/6.5</f>
        <v>23.076923076923077</v>
      </c>
      <c r="M57" s="32">
        <f t="shared" ref="M57:M69" si="5">AVERAGE(B57:K57)</f>
        <v>18.923076923076923</v>
      </c>
      <c r="N57" s="32"/>
    </row>
    <row r="58" spans="1:14" ht="12.75" customHeight="1">
      <c r="A58" s="1" t="s">
        <v>8</v>
      </c>
      <c r="B58" s="33">
        <f>100*'T4-6. Country summary'!C57/2</f>
        <v>0</v>
      </c>
      <c r="C58" s="33">
        <f>100*'T4-6. Country summary'!D57/2</f>
        <v>0</v>
      </c>
      <c r="D58" s="33">
        <f>100*'T4-6. Country summary'!E57/2</f>
        <v>0</v>
      </c>
      <c r="E58" s="33">
        <f>100*'T4-6. Country summary'!F57/2</f>
        <v>0</v>
      </c>
      <c r="F58" s="33">
        <f>100*'T4-6. Country summary'!G57/2</f>
        <v>0</v>
      </c>
      <c r="G58" s="33">
        <f>100*'T4-6. Country summary'!H57/2</f>
        <v>100</v>
      </c>
      <c r="H58" s="33">
        <f>100*'T4-6. Country summary'!I57/2</f>
        <v>0</v>
      </c>
      <c r="I58" s="33">
        <f>100*'T4-6. Country summary'!J57/2</f>
        <v>0</v>
      </c>
      <c r="J58" s="33">
        <f>100*'T4-6. Country summary'!K57/2</f>
        <v>0</v>
      </c>
      <c r="K58" s="33">
        <f>100*'T4-6. Country summary'!L57/2</f>
        <v>0</v>
      </c>
      <c r="M58" s="32">
        <f t="shared" si="5"/>
        <v>10</v>
      </c>
    </row>
    <row r="59" spans="1:14" ht="12.75" customHeight="1">
      <c r="A59" s="1" t="s">
        <v>9</v>
      </c>
      <c r="B59" s="33">
        <f>100*'T4-6. Country summary'!C58/1.5</f>
        <v>66.666666666666671</v>
      </c>
      <c r="C59" s="33">
        <f>100*'T4-6. Country summary'!D58/1.5</f>
        <v>0</v>
      </c>
      <c r="D59" s="33">
        <f>100*'T4-6. Country summary'!E58/1.5</f>
        <v>0</v>
      </c>
      <c r="E59" s="33">
        <f>100*'T4-6. Country summary'!F58/1.5</f>
        <v>33.333333333333336</v>
      </c>
      <c r="F59" s="33">
        <f>100*'T4-6. Country summary'!G58/1.5</f>
        <v>66.666666666666671</v>
      </c>
      <c r="G59" s="33">
        <f>100*'T4-6. Country summary'!H58/1.5</f>
        <v>100</v>
      </c>
      <c r="H59" s="33">
        <f>100*'T4-6. Country summary'!I58/1.5</f>
        <v>0</v>
      </c>
      <c r="I59" s="33">
        <f>100*'T4-6. Country summary'!J58/1.5</f>
        <v>0</v>
      </c>
      <c r="J59" s="33">
        <f>100*'T4-6. Country summary'!K58/1.5</f>
        <v>66.666666666666671</v>
      </c>
      <c r="K59" s="33">
        <f>100*'T4-6. Country summary'!L58/1.5</f>
        <v>33.333333333333336</v>
      </c>
      <c r="M59" s="32">
        <f t="shared" si="5"/>
        <v>36.666666666666671</v>
      </c>
    </row>
    <row r="60" spans="1:14" ht="12.75" customHeight="1">
      <c r="A60" s="27" t="s">
        <v>239</v>
      </c>
      <c r="B60" s="31">
        <f>100*'T4-6. Country summary'!C59/10</f>
        <v>28</v>
      </c>
      <c r="C60" s="31">
        <f>100*'T4-6. Country summary'!D59/10</f>
        <v>0</v>
      </c>
      <c r="D60" s="31">
        <f>100*'T4-6. Country summary'!E59/10</f>
        <v>10</v>
      </c>
      <c r="E60" s="31">
        <f>100*'T4-6. Country summary'!F59/10</f>
        <v>25</v>
      </c>
      <c r="F60" s="31">
        <f>100*'T4-6. Country summary'!G59/10</f>
        <v>10</v>
      </c>
      <c r="G60" s="31">
        <f>100*'T4-6. Country summary'!H59/10</f>
        <v>63</v>
      </c>
      <c r="H60" s="31">
        <f>100*'T4-6. Country summary'!I59/10</f>
        <v>6</v>
      </c>
      <c r="I60" s="31">
        <f>100*'T4-6. Country summary'!J59/10</f>
        <v>0</v>
      </c>
      <c r="J60" s="31">
        <f>100*'T4-6. Country summary'!K59/10</f>
        <v>36</v>
      </c>
      <c r="K60" s="31">
        <f>100*'T4-6. Country summary'!L59/10</f>
        <v>20</v>
      </c>
      <c r="M60" s="32">
        <f t="shared" si="5"/>
        <v>19.8</v>
      </c>
      <c r="N60" s="32"/>
    </row>
    <row r="61" spans="1:14" ht="12.75" customHeight="1">
      <c r="A61" s="6"/>
      <c r="B61" s="33"/>
      <c r="C61" s="33"/>
      <c r="D61" s="33"/>
      <c r="E61" s="33"/>
      <c r="F61" s="33"/>
      <c r="G61" s="33"/>
      <c r="H61" s="33"/>
      <c r="I61" s="33"/>
      <c r="J61" s="33"/>
      <c r="K61" s="33"/>
      <c r="M61" s="32"/>
    </row>
    <row r="62" spans="1:14" ht="12.75" customHeight="1">
      <c r="A62" s="21" t="s">
        <v>245</v>
      </c>
      <c r="B62" s="33"/>
      <c r="C62" s="33"/>
      <c r="D62" s="33"/>
      <c r="E62" s="33"/>
      <c r="F62" s="33"/>
      <c r="G62" s="33"/>
      <c r="H62" s="33"/>
      <c r="I62" s="33"/>
      <c r="J62" s="33"/>
      <c r="K62" s="33"/>
      <c r="M62" s="32"/>
    </row>
    <row r="63" spans="1:14" ht="12.75" customHeight="1">
      <c r="A63" s="1" t="s">
        <v>4</v>
      </c>
      <c r="B63" s="33">
        <f>100*'T4-6. Country summary'!C62/9.5</f>
        <v>25.263157894736842</v>
      </c>
      <c r="C63" s="33">
        <f>100*'T4-6. Country summary'!D62/9.5</f>
        <v>4.2105263157894735</v>
      </c>
      <c r="D63" s="33">
        <f>100*'T4-6. Country summary'!E62/9.5</f>
        <v>27.368421052631579</v>
      </c>
      <c r="E63" s="33">
        <f>100*'T4-6. Country summary'!F62/9.5</f>
        <v>21.05263157894737</v>
      </c>
      <c r="F63" s="33">
        <f>100*'T4-6. Country summary'!G62/9.5</f>
        <v>18.94736842105263</v>
      </c>
      <c r="G63" s="33">
        <f>100*'T4-6. Country summary'!H62/9.5</f>
        <v>89.473684210526315</v>
      </c>
      <c r="H63" s="33">
        <f>100*'T4-6. Country summary'!I62/9.5</f>
        <v>24.210526315789469</v>
      </c>
      <c r="I63" s="33">
        <f>100*'T4-6. Country summary'!J62/9.5</f>
        <v>0</v>
      </c>
      <c r="J63" s="33">
        <f>100*'T4-6. Country summary'!K62/9.5</f>
        <v>44.210526315789473</v>
      </c>
      <c r="K63" s="33">
        <f>100*'T4-6. Country summary'!L62/9.5</f>
        <v>21.05263157894737</v>
      </c>
      <c r="M63" s="32">
        <f t="shared" si="5"/>
        <v>27.578947368421051</v>
      </c>
      <c r="N63" s="32"/>
    </row>
    <row r="64" spans="1:14" ht="12.75" customHeight="1">
      <c r="A64" s="1" t="s">
        <v>5</v>
      </c>
      <c r="B64" s="33">
        <f>100*'T4-6. Country summary'!C63/2</f>
        <v>50</v>
      </c>
      <c r="C64" s="33">
        <f>100*'T4-6. Country summary'!D63/2</f>
        <v>100</v>
      </c>
      <c r="D64" s="33">
        <f>100*'T4-6. Country summary'!E63/2</f>
        <v>50</v>
      </c>
      <c r="E64" s="33">
        <f>100*'T4-6. Country summary'!F63/2</f>
        <v>50</v>
      </c>
      <c r="F64" s="33">
        <f>100*'T4-6. Country summary'!G63/2</f>
        <v>100</v>
      </c>
      <c r="G64" s="33">
        <f>100*'T4-6. Country summary'!H63/2</f>
        <v>100</v>
      </c>
      <c r="H64" s="33">
        <f>100*'T4-6. Country summary'!I63/2</f>
        <v>50</v>
      </c>
      <c r="I64" s="33">
        <f>100*'T4-6. Country summary'!J63/2</f>
        <v>50</v>
      </c>
      <c r="J64" s="33">
        <f>100*'T4-6. Country summary'!K63/2</f>
        <v>50</v>
      </c>
      <c r="K64" s="33">
        <f>100*'T4-6. Country summary'!L63/2</f>
        <v>50</v>
      </c>
      <c r="M64" s="32">
        <f t="shared" si="5"/>
        <v>65</v>
      </c>
    </row>
    <row r="65" spans="1:14" ht="12.75" customHeight="1">
      <c r="A65" s="1" t="s">
        <v>6</v>
      </c>
      <c r="B65" s="33">
        <f>100*'T4-6. Country summary'!C64/1</f>
        <v>0</v>
      </c>
      <c r="C65" s="33">
        <f>100*'T4-6. Country summary'!D64/1</f>
        <v>0</v>
      </c>
      <c r="D65" s="33">
        <f>100*'T4-6. Country summary'!E64/1</f>
        <v>0</v>
      </c>
      <c r="E65" s="33">
        <f>100*'T4-6. Country summary'!F64/1</f>
        <v>50</v>
      </c>
      <c r="F65" s="33">
        <f>100*'T4-6. Country summary'!G64/1</f>
        <v>0</v>
      </c>
      <c r="G65" s="33">
        <f>100*'T4-6. Country summary'!H64/1</f>
        <v>100</v>
      </c>
      <c r="H65" s="33">
        <f>100*'T4-6. Country summary'!I64/1</f>
        <v>50</v>
      </c>
      <c r="I65" s="33">
        <f>100*'T4-6. Country summary'!J64/1</f>
        <v>0</v>
      </c>
      <c r="J65" s="33">
        <f>100*'T4-6. Country summary'!K64/1</f>
        <v>0</v>
      </c>
      <c r="K65" s="33">
        <f>100*'T4-6. Country summary'!L64/1</f>
        <v>0</v>
      </c>
      <c r="M65" s="32">
        <f t="shared" si="5"/>
        <v>20</v>
      </c>
    </row>
    <row r="66" spans="1:14" ht="12.75" customHeight="1">
      <c r="A66" s="1" t="s">
        <v>7</v>
      </c>
      <c r="B66" s="33">
        <f>100*'T4-6. Country summary'!C65/4</f>
        <v>58.75</v>
      </c>
      <c r="C66" s="33">
        <f>100*'T4-6. Country summary'!D65/4</f>
        <v>63.749999999999993</v>
      </c>
      <c r="D66" s="33">
        <f>100*'T4-6. Country summary'!E65/4</f>
        <v>37.5</v>
      </c>
      <c r="E66" s="33">
        <f>100*'T4-6. Country summary'!F65/4</f>
        <v>63.749999999999993</v>
      </c>
      <c r="F66" s="33">
        <f>100*'T4-6. Country summary'!G65/4</f>
        <v>6.25</v>
      </c>
      <c r="G66" s="33">
        <f>100*'T4-6. Country summary'!H65/4</f>
        <v>100</v>
      </c>
      <c r="H66" s="33">
        <f>100*'T4-6. Country summary'!I65/4</f>
        <v>50</v>
      </c>
      <c r="I66" s="33">
        <f>100*'T4-6. Country summary'!J65/4</f>
        <v>27.500000000000004</v>
      </c>
      <c r="J66" s="33">
        <f>100*'T4-6. Country summary'!K65/4</f>
        <v>51.249999999999993</v>
      </c>
      <c r="K66" s="33">
        <f>100*'T4-6. Country summary'!L65/4</f>
        <v>41.25</v>
      </c>
      <c r="M66" s="32">
        <f t="shared" si="5"/>
        <v>50</v>
      </c>
    </row>
    <row r="67" spans="1:14" ht="12.75" customHeight="1">
      <c r="A67" s="1" t="s">
        <v>8</v>
      </c>
      <c r="B67" s="33">
        <f>100*'T4-6. Country summary'!C66/2</f>
        <v>0</v>
      </c>
      <c r="C67" s="33">
        <f>100*'T4-6. Country summary'!D66/2</f>
        <v>0</v>
      </c>
      <c r="D67" s="33">
        <f>100*'T4-6. Country summary'!E66/2</f>
        <v>10.500000000000002</v>
      </c>
      <c r="E67" s="33">
        <f>100*'T4-6. Country summary'!F66/2</f>
        <v>0</v>
      </c>
      <c r="F67" s="33">
        <f>100*'T4-6. Country summary'!G66/2</f>
        <v>70</v>
      </c>
      <c r="G67" s="33">
        <f>100*'T4-6. Country summary'!H66/2</f>
        <v>100</v>
      </c>
      <c r="H67" s="33">
        <f>100*'T4-6. Country summary'!I66/2</f>
        <v>0</v>
      </c>
      <c r="I67" s="33">
        <f>100*'T4-6. Country summary'!J66/2</f>
        <v>0</v>
      </c>
      <c r="J67" s="33">
        <f>100*'T4-6. Country summary'!K66/2</f>
        <v>75</v>
      </c>
      <c r="K67" s="33">
        <f>100*'T4-6. Country summary'!L66/2</f>
        <v>0</v>
      </c>
      <c r="M67" s="32">
        <f t="shared" si="5"/>
        <v>25.55</v>
      </c>
    </row>
    <row r="68" spans="1:14" ht="12.75" customHeight="1">
      <c r="A68" s="1" t="s">
        <v>9</v>
      </c>
      <c r="B68" s="33">
        <f>100*'T4-6. Country summary'!C67/2.5</f>
        <v>40</v>
      </c>
      <c r="C68" s="33">
        <f>100*'T4-6. Country summary'!D67/2.5</f>
        <v>40</v>
      </c>
      <c r="D68" s="33">
        <f>100*'T4-6. Country summary'!E67/2.5</f>
        <v>40</v>
      </c>
      <c r="E68" s="33">
        <f>100*'T4-6. Country summary'!F67/2.5</f>
        <v>60</v>
      </c>
      <c r="F68" s="33">
        <f>100*'T4-6. Country summary'!G67/2.5</f>
        <v>40</v>
      </c>
      <c r="G68" s="33">
        <f>100*'T4-6. Country summary'!H67/2.5</f>
        <v>100</v>
      </c>
      <c r="H68" s="33">
        <f>100*'T4-6. Country summary'!I67/2.5</f>
        <v>0</v>
      </c>
      <c r="I68" s="33">
        <f>100*'T4-6. Country summary'!J67/2.5</f>
        <v>0</v>
      </c>
      <c r="J68" s="33">
        <f>100*'T4-6. Country summary'!K67/2.5</f>
        <v>40</v>
      </c>
      <c r="K68" s="33">
        <f>100*'T4-6. Country summary'!L67/2.5</f>
        <v>60</v>
      </c>
      <c r="M68" s="32">
        <f t="shared" si="5"/>
        <v>42</v>
      </c>
    </row>
    <row r="69" spans="1:14" ht="12.75" customHeight="1">
      <c r="A69" s="36" t="s">
        <v>239</v>
      </c>
      <c r="B69" s="37">
        <f>100*'T4-6. Country summary'!C68/21</f>
        <v>32.142857142857146</v>
      </c>
      <c r="C69" s="37">
        <f>100*'T4-6. Country summary'!D68/21</f>
        <v>28.333333333333329</v>
      </c>
      <c r="D69" s="37">
        <f>100*'T4-6. Country summary'!E68/21</f>
        <v>30.047619047619047</v>
      </c>
      <c r="E69" s="37">
        <f>100*'T4-6. Country summary'!F68/21</f>
        <v>35.952380952380949</v>
      </c>
      <c r="F69" s="37">
        <f>100*'T4-6. Country summary'!G68/21</f>
        <v>30.714285714285708</v>
      </c>
      <c r="G69" s="37">
        <f>100*'T4-6. Country summary'!H68/21</f>
        <v>95.238095238095241</v>
      </c>
      <c r="H69" s="37">
        <f>100*'T4-6. Country summary'!I68/21</f>
        <v>27.61904761904762</v>
      </c>
      <c r="I69" s="37">
        <f>100*'T4-6. Country summary'!J68/21</f>
        <v>10</v>
      </c>
      <c r="J69" s="37">
        <f>100*'T4-6. Country summary'!K68/21</f>
        <v>46.428571428571431</v>
      </c>
      <c r="K69" s="37">
        <f>100*'T4-6. Country summary'!L68/21</f>
        <v>29.285714285714285</v>
      </c>
      <c r="L69" s="38"/>
      <c r="M69" s="39">
        <f t="shared" si="5"/>
        <v>36.576190476190476</v>
      </c>
      <c r="N69" s="32"/>
    </row>
    <row r="70" spans="1:14" ht="12.75" customHeight="1">
      <c r="A70" s="45" t="s">
        <v>10</v>
      </c>
      <c r="C70" s="5"/>
      <c r="D70" s="5"/>
      <c r="E70" s="5"/>
      <c r="F70" s="5"/>
      <c r="G70" s="5"/>
      <c r="H70" s="5"/>
      <c r="I70" s="5"/>
      <c r="J70" s="5"/>
      <c r="K70" s="5"/>
    </row>
    <row r="71" spans="1:14" ht="12.75" customHeight="1">
      <c r="A71" s="6"/>
      <c r="C71" s="5"/>
      <c r="D71" s="5"/>
      <c r="E71" s="5"/>
      <c r="F71" s="5"/>
      <c r="G71" s="5"/>
      <c r="H71" s="5"/>
      <c r="I71" s="5"/>
      <c r="J71" s="5"/>
      <c r="K71" s="5"/>
    </row>
    <row r="72" spans="1:14" ht="12.75" customHeight="1">
      <c r="A72" s="6"/>
      <c r="C72" s="5"/>
      <c r="D72" s="5"/>
      <c r="E72" s="5"/>
      <c r="F72" s="5"/>
      <c r="G72" s="5"/>
      <c r="H72" s="5"/>
      <c r="I72" s="5"/>
      <c r="J72" s="5"/>
      <c r="K72" s="5"/>
    </row>
    <row r="73" spans="1:14" ht="12.75" customHeight="1">
      <c r="A73" s="6"/>
    </row>
    <row r="74" spans="1:14" ht="12.75" customHeight="1"/>
    <row r="75" spans="1:14" ht="12.75" customHeight="1">
      <c r="A75" s="6"/>
    </row>
    <row r="76" spans="1:14" ht="12.75" customHeight="1">
      <c r="A76" s="6"/>
    </row>
    <row r="77" spans="1:14" ht="12.75" customHeight="1">
      <c r="A77" s="6"/>
    </row>
  </sheetData>
  <phoneticPr fontId="4" type="noConversion"/>
  <pageMargins left="0.75" right="0.75" top="1" bottom="1" header="0.5" footer="0.5"/>
  <pageSetup paperSize="9" scale="5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286"/>
  <sheetViews>
    <sheetView zoomScale="75" workbookViewId="0"/>
  </sheetViews>
  <sheetFormatPr defaultRowHeight="12.75"/>
  <cols>
    <col min="1" max="1" width="6.7109375" style="10" customWidth="1"/>
    <col min="2" max="2" width="110.140625" style="5" customWidth="1"/>
    <col min="3" max="3" width="9.140625" style="5"/>
    <col min="4" max="16384" width="9.140625" style="1"/>
  </cols>
  <sheetData>
    <row r="1" spans="1:12" ht="12.75" customHeight="1">
      <c r="A1" s="56" t="s">
        <v>344</v>
      </c>
      <c r="B1" s="11"/>
      <c r="C1" s="11"/>
    </row>
    <row r="2" spans="1:12" ht="12.75" customHeight="1">
      <c r="B2" s="11"/>
      <c r="C2" s="11"/>
    </row>
    <row r="3" spans="1:12" ht="12.75" customHeight="1">
      <c r="A3" s="40"/>
      <c r="B3" s="34"/>
      <c r="C3" s="34" t="s">
        <v>231</v>
      </c>
      <c r="D3" s="35" t="s">
        <v>53</v>
      </c>
      <c r="E3" s="35" t="s">
        <v>54</v>
      </c>
      <c r="F3" s="35" t="s">
        <v>55</v>
      </c>
      <c r="G3" s="35" t="s">
        <v>56</v>
      </c>
      <c r="H3" s="35" t="s">
        <v>57</v>
      </c>
      <c r="I3" s="35" t="s">
        <v>223</v>
      </c>
      <c r="J3" s="35" t="s">
        <v>58</v>
      </c>
      <c r="K3" s="35" t="s">
        <v>59</v>
      </c>
      <c r="L3" s="35" t="s">
        <v>60</v>
      </c>
    </row>
    <row r="4" spans="1:12" ht="12.75" customHeight="1"/>
    <row r="5" spans="1:12" ht="12.75" customHeight="1">
      <c r="B5" s="12" t="s">
        <v>81</v>
      </c>
      <c r="C5" s="12"/>
      <c r="H5" s="22" t="s">
        <v>50</v>
      </c>
    </row>
    <row r="6" spans="1:12" ht="12.75" customHeight="1">
      <c r="B6" s="12"/>
      <c r="C6" s="12"/>
      <c r="H6" s="8"/>
    </row>
    <row r="7" spans="1:12" ht="12.75" customHeight="1">
      <c r="B7" s="13" t="s">
        <v>80</v>
      </c>
      <c r="C7" s="23"/>
      <c r="H7" s="8"/>
    </row>
    <row r="8" spans="1:12" ht="12.75" customHeight="1">
      <c r="H8" s="8"/>
    </row>
    <row r="9" spans="1:12" ht="12.75" customHeight="1">
      <c r="A9" s="10" t="s">
        <v>93</v>
      </c>
      <c r="B9" s="5" t="s">
        <v>82</v>
      </c>
      <c r="C9" s="2">
        <f>IF('T4-1a. Life'!C9="","..",IF('T4-1a. Life'!C9="Yes",0.25,0))</f>
        <v>0</v>
      </c>
      <c r="D9" s="2">
        <f>IF('T4-1a. Life'!D9="","..",IF('T4-1a. Life'!D9="Yes",0.25,0))</f>
        <v>0</v>
      </c>
      <c r="E9" s="2">
        <f>IF('T4-1a. Life'!E9="","..",IF('T4-1a. Life'!E9="Yes",0.25,0))</f>
        <v>0</v>
      </c>
      <c r="F9" s="2">
        <f>IF('T4-1a. Life'!F9="","..",IF('T4-1a. Life'!F9="Yes",0.25,0))</f>
        <v>0</v>
      </c>
      <c r="G9" s="2">
        <f>IF('T4-1a. Life'!G9="","..",IF('T4-1a. Life'!G9="Yes",0.25,0))</f>
        <v>0</v>
      </c>
      <c r="H9" s="2">
        <f>IF('T4-1a. Life'!H9="","..",IF('T4-1a. Life'!H9="Yes",0.25,0))</f>
        <v>0</v>
      </c>
      <c r="I9" s="2">
        <f>IF('T4-1a. Life'!I9="","..",IF('T4-1a. Life'!I9="Yes",0.25,0))</f>
        <v>0</v>
      </c>
      <c r="J9" s="2">
        <f>IF('T4-1a. Life'!J9="","..",IF('T4-1a. Life'!J9="Yes",0.25,0))</f>
        <v>0</v>
      </c>
      <c r="K9" s="2">
        <f>IF('T4-1a. Life'!K9="","..",IF('T4-1a. Life'!K9="Yes",0.25,0))</f>
        <v>0</v>
      </c>
      <c r="L9" s="2">
        <f>IF('T4-1a. Life'!L9="","..",IF('T4-1a. Life'!L9="Yes",0.25,0))</f>
        <v>0</v>
      </c>
    </row>
    <row r="10" spans="1:12" ht="12.75" customHeight="1">
      <c r="B10" s="6" t="s">
        <v>83</v>
      </c>
      <c r="C10" s="2">
        <f>IF('T4-1a. Life'!C10="","..",IF('T4-1a. Life'!C10="Yes",0.25,0))</f>
        <v>0</v>
      </c>
      <c r="D10" s="2">
        <f>IF('T4-1a. Life'!D10="","..",IF('T4-1a. Life'!D10="Yes",0.25,0))</f>
        <v>0</v>
      </c>
      <c r="E10" s="2">
        <f>IF('T4-1a. Life'!E10="","..",IF('T4-1a. Life'!E10="Yes",0.25,0))</f>
        <v>0</v>
      </c>
      <c r="F10" s="2">
        <f>IF('T4-1a. Life'!F10="","..",IF('T4-1a. Life'!F10="Yes",0.25,0))</f>
        <v>0</v>
      </c>
      <c r="G10" s="2">
        <f>IF('T4-1a. Life'!G10="","..",IF('T4-1a. Life'!G10="Yes",0.25,0))</f>
        <v>0</v>
      </c>
      <c r="H10" s="2">
        <f>IF('T4-1a. Life'!H10="","..",IF('T4-1a. Life'!H10="Yes",0.25,0))</f>
        <v>0</v>
      </c>
      <c r="I10" s="2">
        <f>IF('T4-1a. Life'!I10="","..",IF('T4-1a. Life'!I10="Yes",0.25,0))</f>
        <v>0</v>
      </c>
      <c r="J10" s="2">
        <f>IF('T4-1a. Life'!J10="","..",IF('T4-1a. Life'!J10="Yes",0.25,0))</f>
        <v>0</v>
      </c>
      <c r="K10" s="2">
        <f>IF('T4-1a. Life'!K10="","..",IF('T4-1a. Life'!K10="Yes",0.25,0))</f>
        <v>0</v>
      </c>
      <c r="L10" s="2">
        <f>IF('T4-1a. Life'!L10="","..",IF('T4-1a. Life'!L10="Yes",0.25,0))</f>
        <v>0</v>
      </c>
    </row>
    <row r="11" spans="1:12" ht="12.75" customHeight="1">
      <c r="B11" s="6" t="s">
        <v>84</v>
      </c>
      <c r="C11" s="2">
        <f>IF('T4-1a. Life'!C11="","..",IF('T4-1a. Life'!C11="Yes",0.25,0))</f>
        <v>0</v>
      </c>
      <c r="D11" s="2">
        <f>IF('T4-1a. Life'!D11="","..",IF('T4-1a. Life'!D11="Yes",0.25,0))</f>
        <v>0</v>
      </c>
      <c r="E11" s="2">
        <f>IF('T4-1a. Life'!E11="","..",IF('T4-1a. Life'!E11="Yes",0.25,0))</f>
        <v>0</v>
      </c>
      <c r="F11" s="2">
        <f>IF('T4-1a. Life'!F11="","..",IF('T4-1a. Life'!F11="Yes",0.25,0))</f>
        <v>0</v>
      </c>
      <c r="G11" s="2">
        <f>IF('T4-1a. Life'!G11="","..",IF('T4-1a. Life'!G11="Yes",0.25,0))</f>
        <v>0</v>
      </c>
      <c r="H11" s="2">
        <f>IF('T4-1a. Life'!H11="","..",IF('T4-1a. Life'!H11="Yes",0.25,0))</f>
        <v>0.25</v>
      </c>
      <c r="I11" s="2">
        <f>IF('T4-1a. Life'!I11="","..",IF('T4-1a. Life'!I11="Yes",0.25,0))</f>
        <v>0.25</v>
      </c>
      <c r="J11" s="2">
        <f>IF('T4-1a. Life'!J11="","..",IF('T4-1a. Life'!J11="Yes",0.25,0))</f>
        <v>0</v>
      </c>
      <c r="K11" s="2">
        <f>IF('T4-1a. Life'!K11="","..",IF('T4-1a. Life'!K11="Yes",0.25,0))</f>
        <v>0.25</v>
      </c>
      <c r="L11" s="2">
        <f>IF('T4-1a. Life'!L11="","..",IF('T4-1a. Life'!L11="Yes",0.25,0))</f>
        <v>0</v>
      </c>
    </row>
    <row r="12" spans="1:12" ht="12.75" customHeight="1">
      <c r="B12" s="6" t="s">
        <v>85</v>
      </c>
      <c r="C12" s="2">
        <f>IF('T4-1a. Life'!C12="","..",IF('T4-1a. Life'!C12="Yes",0.25,0))</f>
        <v>0</v>
      </c>
      <c r="D12" s="2">
        <f>IF('T4-1a. Life'!D12="","..",IF('T4-1a. Life'!D12="Yes",0.25,0))</f>
        <v>0</v>
      </c>
      <c r="E12" s="2">
        <f>IF('T4-1a. Life'!E12="","..",IF('T4-1a. Life'!E12="Yes",0.25,0))</f>
        <v>0</v>
      </c>
      <c r="F12" s="2">
        <f>IF('T4-1a. Life'!F12="","..",IF('T4-1a. Life'!F12="Yes",0.25,0))</f>
        <v>0</v>
      </c>
      <c r="G12" s="2">
        <f>IF('T4-1a. Life'!G12="","..",IF('T4-1a. Life'!G12="Yes",0.25,0))</f>
        <v>0</v>
      </c>
      <c r="H12" s="2">
        <f>IF('T4-1a. Life'!H12="","..",IF('T4-1a. Life'!H12="Yes",0.25,0))</f>
        <v>0.25</v>
      </c>
      <c r="I12" s="2">
        <f>IF('T4-1a. Life'!I12="","..",IF('T4-1a. Life'!I12="Yes",0.25,0))</f>
        <v>0</v>
      </c>
      <c r="J12" s="2">
        <f>IF('T4-1a. Life'!J12="","..",IF('T4-1a. Life'!J12="Yes",0.25,0))</f>
        <v>0</v>
      </c>
      <c r="K12" s="2">
        <f>IF('T4-1a. Life'!K12="","..",IF('T4-1a. Life'!K12="Yes",0.25,0))</f>
        <v>0.25</v>
      </c>
      <c r="L12" s="2">
        <f>IF('T4-1a. Life'!L12="","..",IF('T4-1a. Life'!L12="Yes",0.25,0))</f>
        <v>0</v>
      </c>
    </row>
    <row r="13" spans="1:12" ht="12.75" customHeight="1">
      <c r="B13" s="6" t="s">
        <v>61</v>
      </c>
      <c r="D13" s="5"/>
      <c r="E13" s="5"/>
      <c r="F13" s="5"/>
      <c r="G13" s="5"/>
      <c r="H13" s="5"/>
      <c r="I13" s="5"/>
      <c r="J13" s="5"/>
      <c r="K13" s="5"/>
      <c r="L13" s="5"/>
    </row>
    <row r="14" spans="1:12" ht="12.75" customHeight="1">
      <c r="B14" s="6"/>
      <c r="D14" s="5"/>
      <c r="E14" s="5"/>
      <c r="F14" s="5"/>
      <c r="G14" s="5"/>
      <c r="H14" s="5"/>
      <c r="I14" s="5"/>
      <c r="J14" s="5"/>
      <c r="K14" s="5"/>
      <c r="L14" s="5"/>
    </row>
    <row r="15" spans="1:12" ht="12.75" customHeight="1">
      <c r="B15" s="13" t="s">
        <v>97</v>
      </c>
      <c r="C15" s="23"/>
      <c r="D15" s="23"/>
      <c r="E15" s="23"/>
      <c r="F15" s="23"/>
      <c r="G15" s="23"/>
      <c r="H15" s="23"/>
      <c r="I15" s="23"/>
      <c r="J15" s="23"/>
      <c r="K15" s="23"/>
      <c r="L15" s="23"/>
    </row>
    <row r="16" spans="1:12" ht="12.75" customHeight="1">
      <c r="B16" s="6"/>
      <c r="D16" s="5"/>
      <c r="E16" s="5"/>
      <c r="F16" s="5"/>
      <c r="G16" s="5"/>
      <c r="H16" s="5"/>
      <c r="I16" s="5"/>
      <c r="J16" s="5"/>
      <c r="K16" s="5"/>
      <c r="L16" s="5"/>
    </row>
    <row r="17" spans="1:12" ht="12.75" customHeight="1">
      <c r="A17" s="10">
        <v>2</v>
      </c>
      <c r="B17" s="5" t="s">
        <v>259</v>
      </c>
      <c r="D17" s="5"/>
      <c r="E17" s="5"/>
      <c r="F17" s="5"/>
      <c r="G17" s="5"/>
      <c r="H17" s="5"/>
      <c r="I17" s="5"/>
      <c r="J17" s="5"/>
      <c r="K17" s="5"/>
      <c r="L17" s="5"/>
    </row>
    <row r="18" spans="1:12" ht="12.75" customHeight="1">
      <c r="B18" s="14" t="s">
        <v>153</v>
      </c>
      <c r="C18" s="5">
        <f>IF('T4-1a. Life'!C18="","..",IF('T4-1a. Life'!C18="..","..",IF('T4-1a. Life'!C18="Yes",1,0)))</f>
        <v>0</v>
      </c>
      <c r="D18" s="5">
        <f>IF('T4-1a. Life'!D18="","..",IF('T4-1a. Life'!D18="..","..",IF('T4-1a. Life'!D18="Yes",1,0)))</f>
        <v>0</v>
      </c>
      <c r="E18" s="5">
        <f>IF('T4-1a. Life'!E18="","..",IF('T4-1a. Life'!E18="..","..",IF('T4-1a. Life'!E18="Yes",1,0)))</f>
        <v>0</v>
      </c>
      <c r="F18" s="5">
        <f>IF('T4-1a. Life'!F18="","..",IF('T4-1a. Life'!F18="..","..",IF('T4-1a. Life'!F18="Yes",1,0)))</f>
        <v>1</v>
      </c>
      <c r="G18" s="5">
        <f>IF('T4-1a. Life'!G18="","..",IF('T4-1a. Life'!G18="..","..",IF('T4-1a. Life'!G18="Yes",1,0)))</f>
        <v>0</v>
      </c>
      <c r="H18" s="5">
        <f>IF('T4-1a. Life'!H18="","..",IF('T4-1a. Life'!H18="..","..",IF('T4-1a. Life'!H18="Yes",1,0)))</f>
        <v>1</v>
      </c>
      <c r="I18" s="5">
        <f>IF('T4-1a. Life'!I18="","..",IF('T4-1a. Life'!I18="..","..",IF('T4-1a. Life'!I18="Yes",1,0)))</f>
        <v>0</v>
      </c>
      <c r="J18" s="5">
        <f>IF('T4-1a. Life'!J18="","..",IF('T4-1a. Life'!J18="..","..",IF('T4-1a. Life'!J18="Yes",1,0)))</f>
        <v>0</v>
      </c>
      <c r="K18" s="5">
        <f>IF('T4-1a. Life'!K18="","..",IF('T4-1a. Life'!K18="..","..",IF('T4-1a. Life'!K18="Yes",1,0)))</f>
        <v>1</v>
      </c>
      <c r="L18" s="5">
        <f>IF('T4-1a. Life'!L18="","..",IF('T4-1a. Life'!L18="..","..",IF('T4-1a. Life'!L18="Yes",1,0)))</f>
        <v>0</v>
      </c>
    </row>
    <row r="19" spans="1:12" ht="12.75" customHeight="1">
      <c r="B19" s="14" t="s">
        <v>154</v>
      </c>
      <c r="D19" s="5"/>
      <c r="E19" s="5"/>
      <c r="F19" s="5"/>
      <c r="G19" s="5"/>
      <c r="H19" s="5"/>
      <c r="I19" s="5"/>
      <c r="J19" s="5"/>
      <c r="K19" s="5"/>
      <c r="L19" s="5"/>
    </row>
    <row r="20" spans="1:12" ht="12.75" customHeight="1">
      <c r="B20" s="14" t="s">
        <v>155</v>
      </c>
      <c r="C20" s="5">
        <f>IF('T4-1a. Life'!C20="","..",IF('T4-1a. Life'!C20="..","..",IF('T4-1a. Life'!C20="Yes",1,0)))</f>
        <v>0</v>
      </c>
      <c r="D20" s="5">
        <f>IF('T4-1a. Life'!D20="","..",IF('T4-1a. Life'!D20="..","..",IF('T4-1a. Life'!D20="Yes",1,0)))</f>
        <v>0</v>
      </c>
      <c r="E20" s="5">
        <f>IF('T4-1a. Life'!E20="","..",IF('T4-1a. Life'!E20="..","..",IF('T4-1a. Life'!E20="Yes",1,0)))</f>
        <v>0</v>
      </c>
      <c r="F20" s="5">
        <f>IF('T4-1a. Life'!F20="","..",IF('T4-1a. Life'!F20="..","..",IF('T4-1a. Life'!F20="Yes",1,0)))</f>
        <v>1</v>
      </c>
      <c r="G20" s="5">
        <f>IF('T4-1a. Life'!G20="","..",IF('T4-1a. Life'!G20="..","..",IF('T4-1a. Life'!G20="Yes",1,0)))</f>
        <v>0</v>
      </c>
      <c r="H20" s="5">
        <f>IF('T4-1a. Life'!H20="","..",IF('T4-1a. Life'!H20="..","..",IF('T4-1a. Life'!H20="Yes",1,0)))</f>
        <v>1</v>
      </c>
      <c r="I20" s="5">
        <f>IF('T4-1a. Life'!I20="","..",IF('T4-1a. Life'!I20="..","..",IF('T4-1a. Life'!I20="Yes",1,0)))</f>
        <v>1</v>
      </c>
      <c r="J20" s="5">
        <f>IF('T4-1a. Life'!J20="","..",IF('T4-1a. Life'!J20="..","..",IF('T4-1a. Life'!J20="Yes",1,0)))</f>
        <v>0</v>
      </c>
      <c r="K20" s="5">
        <f>IF('T4-1a. Life'!K20="","..",IF('T4-1a. Life'!K20="..","..",IF('T4-1a. Life'!K20="Yes",1,0)))</f>
        <v>1</v>
      </c>
      <c r="L20" s="5">
        <f>IF('T4-1a. Life'!L20="","..",IF('T4-1a. Life'!L20="..","..",IF('T4-1a. Life'!L20="Yes",1,0)))</f>
        <v>0</v>
      </c>
    </row>
    <row r="21" spans="1:12" ht="12.75" customHeight="1">
      <c r="B21" s="14" t="s">
        <v>154</v>
      </c>
      <c r="D21" s="5"/>
      <c r="E21" s="5"/>
      <c r="F21" s="5"/>
      <c r="G21" s="5"/>
      <c r="H21" s="5"/>
      <c r="I21" s="5"/>
      <c r="J21" s="5"/>
      <c r="K21" s="5"/>
      <c r="L21" s="5"/>
    </row>
    <row r="22" spans="1:12" ht="12.75" customHeight="1">
      <c r="B22" s="6" t="s">
        <v>61</v>
      </c>
      <c r="D22" s="5"/>
      <c r="E22" s="5"/>
      <c r="F22" s="5"/>
      <c r="G22" s="5"/>
      <c r="H22" s="5"/>
      <c r="I22" s="5"/>
      <c r="J22" s="5"/>
      <c r="K22" s="5"/>
      <c r="L22" s="5"/>
    </row>
    <row r="23" spans="1:12" ht="12.75" customHeight="1">
      <c r="D23" s="5"/>
      <c r="E23" s="5"/>
      <c r="F23" s="5"/>
      <c r="G23" s="5"/>
      <c r="H23" s="5"/>
      <c r="I23" s="5"/>
      <c r="J23" s="5"/>
      <c r="K23" s="5"/>
      <c r="L23" s="5"/>
    </row>
    <row r="24" spans="1:12" ht="12.75" customHeight="1">
      <c r="A24" s="10">
        <v>3</v>
      </c>
      <c r="B24" s="1" t="s">
        <v>156</v>
      </c>
      <c r="C24" s="2"/>
      <c r="D24" s="2"/>
      <c r="E24" s="2"/>
      <c r="F24" s="2"/>
      <c r="G24" s="2"/>
      <c r="H24" s="2"/>
      <c r="I24" s="2"/>
      <c r="J24" s="2"/>
      <c r="K24" s="2"/>
      <c r="L24" s="2"/>
    </row>
    <row r="25" spans="1:12" ht="12.75" customHeight="1">
      <c r="B25" s="15" t="s">
        <v>157</v>
      </c>
      <c r="C25" s="2"/>
      <c r="D25" s="2"/>
      <c r="E25" s="2"/>
      <c r="F25" s="2"/>
      <c r="G25" s="2"/>
      <c r="H25" s="2"/>
      <c r="I25" s="2"/>
      <c r="J25" s="2"/>
      <c r="K25" s="2"/>
      <c r="L25" s="2"/>
    </row>
    <row r="26" spans="1:12" ht="12.75" customHeight="1">
      <c r="B26" s="15" t="s">
        <v>62</v>
      </c>
      <c r="C26" s="2"/>
      <c r="D26" s="2"/>
      <c r="E26" s="2"/>
      <c r="F26" s="2"/>
      <c r="G26" s="2"/>
      <c r="H26" s="2"/>
      <c r="I26" s="2"/>
      <c r="J26" s="2"/>
      <c r="K26" s="2"/>
      <c r="L26" s="2"/>
    </row>
    <row r="27" spans="1:12" ht="12.75" customHeight="1">
      <c r="B27" s="15" t="s">
        <v>63</v>
      </c>
      <c r="C27" s="2"/>
      <c r="D27" s="2"/>
      <c r="E27" s="2"/>
      <c r="F27" s="2"/>
      <c r="G27" s="2"/>
      <c r="H27" s="2"/>
      <c r="I27" s="2"/>
      <c r="J27" s="2"/>
      <c r="K27" s="2"/>
      <c r="L27" s="2"/>
    </row>
    <row r="28" spans="1:12" ht="12.75" customHeight="1">
      <c r="B28" s="15" t="s">
        <v>86</v>
      </c>
      <c r="C28" s="2"/>
      <c r="D28" s="2"/>
      <c r="E28" s="2"/>
      <c r="F28" s="2"/>
      <c r="G28" s="2"/>
      <c r="H28" s="2"/>
      <c r="I28" s="2"/>
      <c r="J28" s="2"/>
      <c r="K28" s="2"/>
      <c r="L28" s="2"/>
    </row>
    <row r="29" spans="1:12" ht="12.75" customHeight="1">
      <c r="B29" s="15" t="s">
        <v>158</v>
      </c>
      <c r="C29" s="2"/>
      <c r="D29" s="2"/>
      <c r="E29" s="2"/>
      <c r="F29" s="2"/>
      <c r="G29" s="2"/>
      <c r="H29" s="2"/>
      <c r="I29" s="2"/>
      <c r="J29" s="2"/>
      <c r="K29" s="2"/>
      <c r="L29" s="2"/>
    </row>
    <row r="30" spans="1:12" ht="12.75" customHeight="1">
      <c r="B30" s="15" t="s">
        <v>64</v>
      </c>
      <c r="C30" s="2"/>
      <c r="D30" s="2"/>
      <c r="E30" s="2"/>
      <c r="F30" s="2"/>
      <c r="G30" s="2"/>
      <c r="H30" s="2"/>
      <c r="I30" s="2"/>
      <c r="J30" s="2"/>
      <c r="K30" s="2"/>
      <c r="L30" s="2"/>
    </row>
    <row r="31" spans="1:12" ht="12.75" customHeight="1">
      <c r="B31" s="15" t="s">
        <v>65</v>
      </c>
      <c r="C31" s="2"/>
      <c r="D31" s="2"/>
      <c r="E31" s="2"/>
      <c r="F31" s="2"/>
      <c r="G31" s="2"/>
      <c r="H31" s="2"/>
      <c r="I31" s="2"/>
      <c r="J31" s="2"/>
      <c r="K31" s="2"/>
      <c r="L31" s="2"/>
    </row>
    <row r="32" spans="1:12" ht="12.75" customHeight="1">
      <c r="B32" s="16" t="s">
        <v>61</v>
      </c>
      <c r="C32" s="2"/>
      <c r="D32" s="2"/>
      <c r="E32" s="2"/>
      <c r="F32" s="2"/>
      <c r="G32" s="2"/>
      <c r="H32" s="2"/>
      <c r="I32" s="2"/>
      <c r="J32" s="2"/>
      <c r="K32" s="2"/>
      <c r="L32" s="2"/>
    </row>
    <row r="33" spans="1:12" ht="12.75" customHeight="1">
      <c r="B33" s="6"/>
      <c r="D33" s="5"/>
      <c r="E33" s="5"/>
      <c r="F33" s="5"/>
      <c r="G33" s="5"/>
      <c r="H33" s="5"/>
      <c r="I33" s="5"/>
      <c r="J33" s="5"/>
      <c r="K33" s="5"/>
      <c r="L33" s="5"/>
    </row>
    <row r="34" spans="1:12" ht="12.75" customHeight="1">
      <c r="A34" s="10" t="s">
        <v>159</v>
      </c>
      <c r="B34" s="5" t="s">
        <v>160</v>
      </c>
      <c r="D34" s="5"/>
      <c r="E34" s="5"/>
      <c r="F34" s="5"/>
      <c r="G34" s="5"/>
      <c r="H34" s="5"/>
      <c r="I34" s="5"/>
      <c r="J34" s="5"/>
      <c r="K34" s="5"/>
      <c r="L34" s="5"/>
    </row>
    <row r="35" spans="1:12" ht="12.75" customHeight="1">
      <c r="B35" s="5" t="s">
        <v>161</v>
      </c>
      <c r="D35" s="5"/>
      <c r="E35" s="5"/>
      <c r="F35" s="5"/>
      <c r="G35" s="5"/>
      <c r="H35" s="5"/>
      <c r="I35" s="5"/>
      <c r="J35" s="5"/>
      <c r="K35" s="5"/>
      <c r="L35" s="5"/>
    </row>
    <row r="36" spans="1:12" ht="12.75" customHeight="1">
      <c r="B36" s="15" t="s">
        <v>87</v>
      </c>
      <c r="C36" s="2">
        <f>IF('T4-1a. Life'!C36="Yes",0.5,0)</f>
        <v>0.5</v>
      </c>
      <c r="D36" s="2">
        <f>IF('T4-1a. Life'!D36="Yes",0.5,0)</f>
        <v>0</v>
      </c>
      <c r="E36" s="2">
        <f>IF('T4-1a. Life'!E36="Yes",0.5,0)</f>
        <v>0</v>
      </c>
      <c r="F36" s="2">
        <f>IF('T4-1a. Life'!F36="Yes",0.5,0)</f>
        <v>0.5</v>
      </c>
      <c r="G36" s="2">
        <f>IF('T4-1a. Life'!G36="Yes",0.5,0)</f>
        <v>0</v>
      </c>
      <c r="H36" s="2">
        <f>IF('T4-1a. Life'!H36="Yes",0.5,0)</f>
        <v>0</v>
      </c>
      <c r="I36" s="2">
        <f>IF('T4-1a. Life'!I36="Yes",0.5,0)</f>
        <v>0</v>
      </c>
      <c r="J36" s="2">
        <f>IF('T4-1a. Life'!J36="Yes",0.5,0)</f>
        <v>0</v>
      </c>
      <c r="K36" s="2">
        <f>IF('T4-1a. Life'!K36="Yes",0.5,0)</f>
        <v>0.5</v>
      </c>
      <c r="L36" s="2">
        <f>IF('T4-1a. Life'!L36="Yes",0.5,0)</f>
        <v>0</v>
      </c>
    </row>
    <row r="37" spans="1:12" ht="12.75" customHeight="1">
      <c r="B37" s="15" t="s">
        <v>88</v>
      </c>
      <c r="C37" s="2">
        <f>IF('T4-1a. Life'!C37="Yes",0.3,0)</f>
        <v>0.3</v>
      </c>
      <c r="D37" s="2">
        <f>IF('T4-1a. Life'!D37="Yes",0.3,0)</f>
        <v>0</v>
      </c>
      <c r="E37" s="2">
        <f>IF('T4-1a. Life'!E37="Yes",0.3,0)</f>
        <v>0</v>
      </c>
      <c r="F37" s="2">
        <f>IF('T4-1a. Life'!F37="Yes",0.3,0)</f>
        <v>0.3</v>
      </c>
      <c r="G37" s="2">
        <f>IF('T4-1a. Life'!G37="Yes",0.3,0)</f>
        <v>0</v>
      </c>
      <c r="H37" s="2">
        <f>IF('T4-1a. Life'!H37="Yes",0.3,0)</f>
        <v>0</v>
      </c>
      <c r="I37" s="2">
        <f>IF('T4-1a. Life'!I37="Yes",0.3,0)</f>
        <v>0</v>
      </c>
      <c r="J37" s="2">
        <f>IF('T4-1a. Life'!J37="Yes",0.3,0)</f>
        <v>0</v>
      </c>
      <c r="K37" s="2">
        <f>IF('T4-1a. Life'!K37="Yes",0.3,0)</f>
        <v>0</v>
      </c>
      <c r="L37" s="2">
        <f>IF('T4-1a. Life'!L37="Yes",0.3,0)</f>
        <v>0</v>
      </c>
    </row>
    <row r="38" spans="1:12" ht="12.75" customHeight="1">
      <c r="B38" s="15" t="s">
        <v>89</v>
      </c>
      <c r="C38" s="2">
        <f>IF('T4-1a. Life'!C38="Yes",0.2,0)</f>
        <v>0</v>
      </c>
      <c r="D38" s="2">
        <f>IF('T4-1a. Life'!D38="Yes",0.2,0)</f>
        <v>0</v>
      </c>
      <c r="E38" s="2">
        <f>IF('T4-1a. Life'!E38="Yes",0.2,0)</f>
        <v>0</v>
      </c>
      <c r="F38" s="2">
        <f>IF('T4-1a. Life'!F38="Yes",0.2,0)</f>
        <v>0.2</v>
      </c>
      <c r="G38" s="2">
        <f>IF('T4-1a. Life'!G38="Yes",0.2,0)</f>
        <v>0</v>
      </c>
      <c r="H38" s="2">
        <f>IF('T4-1a. Life'!H38="Yes",0.2,0)</f>
        <v>0</v>
      </c>
      <c r="I38" s="2">
        <f>IF('T4-1a. Life'!I38="Yes",0.2,0)</f>
        <v>0</v>
      </c>
      <c r="J38" s="2">
        <f>IF('T4-1a. Life'!J38="Yes",0.2,0)</f>
        <v>0</v>
      </c>
      <c r="K38" s="2">
        <f>IF('T4-1a. Life'!K38="Yes",0.2,0)</f>
        <v>0</v>
      </c>
      <c r="L38" s="2">
        <f>IF('T4-1a. Life'!L38="Yes",0.2,0)</f>
        <v>0</v>
      </c>
    </row>
    <row r="39" spans="1:12" ht="12.75" customHeight="1">
      <c r="B39" s="15" t="s">
        <v>90</v>
      </c>
      <c r="C39" s="2"/>
      <c r="D39" s="2"/>
      <c r="E39" s="2"/>
      <c r="F39" s="2"/>
      <c r="G39" s="2"/>
      <c r="H39" s="2"/>
      <c r="I39" s="2"/>
      <c r="J39" s="2"/>
      <c r="K39" s="2"/>
      <c r="L39" s="2"/>
    </row>
    <row r="40" spans="1:12" ht="12.75" customHeight="1">
      <c r="B40" s="16" t="s">
        <v>61</v>
      </c>
      <c r="C40" s="2"/>
      <c r="D40" s="2"/>
      <c r="E40" s="2"/>
      <c r="F40" s="2"/>
      <c r="G40" s="2"/>
      <c r="H40" s="2"/>
      <c r="I40" s="2"/>
      <c r="J40" s="2"/>
      <c r="K40" s="2"/>
      <c r="L40" s="2"/>
    </row>
    <row r="41" spans="1:12" ht="12.75" customHeight="1">
      <c r="B41" s="5" t="s">
        <v>162</v>
      </c>
      <c r="D41" s="5"/>
      <c r="E41" s="5"/>
      <c r="F41" s="5"/>
      <c r="G41" s="5"/>
      <c r="H41" s="5"/>
      <c r="I41" s="5"/>
      <c r="J41" s="5"/>
      <c r="K41" s="5"/>
      <c r="L41" s="5"/>
    </row>
    <row r="42" spans="1:12" ht="12.75" customHeight="1">
      <c r="B42" s="15" t="s">
        <v>87</v>
      </c>
      <c r="C42" s="2">
        <f>IF('T4-1a. Life'!C42="Yes",0.5,0)</f>
        <v>0.5</v>
      </c>
      <c r="D42" s="2">
        <f>IF('T4-1a. Life'!D42="Yes",0.5,0)</f>
        <v>0</v>
      </c>
      <c r="E42" s="2">
        <f>IF('T4-1a. Life'!E42="Yes",0.5,0)</f>
        <v>0</v>
      </c>
      <c r="F42" s="2">
        <f>IF('T4-1a. Life'!F42="Yes",0.5,0)</f>
        <v>0.5</v>
      </c>
      <c r="G42" s="2">
        <f>IF('T4-1a. Life'!G42="Yes",0.5,0)</f>
        <v>0</v>
      </c>
      <c r="H42" s="2">
        <f>IF('T4-1a. Life'!H42="Yes",0.5,0)</f>
        <v>0</v>
      </c>
      <c r="I42" s="2">
        <f>IF('T4-1a. Life'!I42="Yes",0.5,0)</f>
        <v>0</v>
      </c>
      <c r="J42" s="2">
        <f>IF('T4-1a. Life'!J42="Yes",0.5,0)</f>
        <v>0</v>
      </c>
      <c r="K42" s="2">
        <f>IF('T4-1a. Life'!K42="Yes",0.5,0)</f>
        <v>0.5</v>
      </c>
      <c r="L42" s="2">
        <f>IF('T4-1a. Life'!L42="Yes",0.5,0)</f>
        <v>0</v>
      </c>
    </row>
    <row r="43" spans="1:12" ht="12.75" customHeight="1">
      <c r="B43" s="15" t="s">
        <v>88</v>
      </c>
      <c r="C43" s="2">
        <f>IF('T4-1a. Life'!C43="Yes",0.3,0)</f>
        <v>0.3</v>
      </c>
      <c r="D43" s="2">
        <f>IF('T4-1a. Life'!D43="Yes",0.3,0)</f>
        <v>0</v>
      </c>
      <c r="E43" s="2">
        <f>IF('T4-1a. Life'!E43="Yes",0.3,0)</f>
        <v>0</v>
      </c>
      <c r="F43" s="2">
        <f>IF('T4-1a. Life'!F43="Yes",0.3,0)</f>
        <v>0.3</v>
      </c>
      <c r="G43" s="2">
        <f>IF('T4-1a. Life'!G43="Yes",0.3,0)</f>
        <v>0.3</v>
      </c>
      <c r="H43" s="2">
        <f>IF('T4-1a. Life'!H43="Yes",0.3,0)</f>
        <v>0</v>
      </c>
      <c r="I43" s="2">
        <f>IF('T4-1a. Life'!I43="Yes",0.3,0)</f>
        <v>0</v>
      </c>
      <c r="J43" s="2">
        <f>IF('T4-1a. Life'!J43="Yes",0.3,0)</f>
        <v>0</v>
      </c>
      <c r="K43" s="2">
        <f>IF('T4-1a. Life'!K43="Yes",0.3,0)</f>
        <v>0</v>
      </c>
      <c r="L43" s="2">
        <f>IF('T4-1a. Life'!L43="Yes",0.3,0)</f>
        <v>0</v>
      </c>
    </row>
    <row r="44" spans="1:12" ht="12.75" customHeight="1">
      <c r="B44" s="15" t="s">
        <v>89</v>
      </c>
      <c r="C44" s="2">
        <f>IF('T4-1a. Life'!C44="Yes",0.2,0)</f>
        <v>0</v>
      </c>
      <c r="D44" s="2">
        <f>IF('T4-1a. Life'!D44="Yes",0.2,0)</f>
        <v>0</v>
      </c>
      <c r="E44" s="2">
        <f>IF('T4-1a. Life'!E44="Yes",0.2,0)</f>
        <v>0</v>
      </c>
      <c r="F44" s="2">
        <f>IF('T4-1a. Life'!F44="Yes",0.2,0)</f>
        <v>0.2</v>
      </c>
      <c r="G44" s="2">
        <f>IF('T4-1a. Life'!G44="Yes",0.2,0)</f>
        <v>0</v>
      </c>
      <c r="H44" s="2">
        <f>IF('T4-1a. Life'!H44="Yes",0.2,0)</f>
        <v>0</v>
      </c>
      <c r="I44" s="2">
        <f>IF('T4-1a. Life'!I44="Yes",0.2,0)</f>
        <v>0</v>
      </c>
      <c r="J44" s="2">
        <f>IF('T4-1a. Life'!J44="Yes",0.2,0)</f>
        <v>0</v>
      </c>
      <c r="K44" s="2">
        <f>IF('T4-1a. Life'!K44="Yes",0.2,0)</f>
        <v>0</v>
      </c>
      <c r="L44" s="2">
        <f>IF('T4-1a. Life'!L44="Yes",0.2,0)</f>
        <v>0</v>
      </c>
    </row>
    <row r="45" spans="1:12" ht="12.75" customHeight="1">
      <c r="B45" s="15" t="s">
        <v>90</v>
      </c>
      <c r="C45" s="2"/>
      <c r="D45" s="2"/>
      <c r="E45" s="2"/>
      <c r="F45" s="2"/>
      <c r="G45" s="2"/>
      <c r="H45" s="2"/>
      <c r="I45" s="2"/>
      <c r="J45" s="2"/>
      <c r="K45" s="2"/>
      <c r="L45" s="2"/>
    </row>
    <row r="46" spans="1:12" ht="12.75" customHeight="1">
      <c r="B46" s="16" t="s">
        <v>61</v>
      </c>
      <c r="C46" s="2"/>
      <c r="D46" s="2"/>
      <c r="E46" s="2"/>
      <c r="F46" s="2"/>
      <c r="G46" s="2"/>
      <c r="H46" s="2"/>
      <c r="I46" s="2"/>
      <c r="J46" s="2"/>
      <c r="K46" s="2"/>
      <c r="L46" s="2"/>
    </row>
    <row r="47" spans="1:12" ht="12.75" customHeight="1">
      <c r="B47" s="6"/>
      <c r="D47" s="5"/>
      <c r="E47" s="5"/>
      <c r="F47" s="5"/>
      <c r="G47" s="5"/>
      <c r="H47" s="5"/>
      <c r="I47" s="5"/>
      <c r="J47" s="5"/>
      <c r="K47" s="5"/>
      <c r="L47" s="5"/>
    </row>
    <row r="48" spans="1:12" ht="12.75" customHeight="1">
      <c r="A48" s="10">
        <v>5</v>
      </c>
      <c r="B48" s="1" t="s">
        <v>224</v>
      </c>
      <c r="C48" s="2"/>
      <c r="D48" s="2"/>
      <c r="E48" s="2"/>
      <c r="F48" s="2"/>
      <c r="G48" s="2"/>
      <c r="H48" s="2"/>
      <c r="I48" s="2"/>
      <c r="J48" s="2"/>
      <c r="K48" s="2"/>
      <c r="L48" s="2"/>
    </row>
    <row r="49" spans="1:12" ht="12.75" customHeight="1">
      <c r="B49" s="15" t="s">
        <v>91</v>
      </c>
      <c r="C49" s="2">
        <f>IF('T4-1a. Life'!C48="Not allowed",1,IF('T4-1a. Life'!C49="No",0.4,0))</f>
        <v>0</v>
      </c>
      <c r="D49" s="2">
        <f>IF('T4-1a. Life'!D48="Not allowed",1,IF('T4-1a. Life'!D49="No",0.4,0))</f>
        <v>0.4</v>
      </c>
      <c r="E49" s="2">
        <f>IF('T4-1a. Life'!E48="Not allowed",1,IF('T4-1a. Life'!E49="No",0.4,0))</f>
        <v>0</v>
      </c>
      <c r="F49" s="2">
        <f>IF('T4-1a. Life'!F48="Not allowed",1,IF('T4-1a. Life'!F49="No",0.4,0))</f>
        <v>0</v>
      </c>
      <c r="G49" s="2">
        <f>IF('T4-1a. Life'!G48="Not allowed",1,IF('T4-1a. Life'!G49="No",0.4,0))</f>
        <v>0</v>
      </c>
      <c r="H49" s="2">
        <f>IF('T4-1a. Life'!H48="Not allowed",1,IF('T4-1a. Life'!H49="No",0.4,0))</f>
        <v>1</v>
      </c>
      <c r="I49" s="2">
        <f>IF('T4-1a. Life'!I48="Not allowed",1,IF('T4-1a. Life'!I49="No",0.4,0))</f>
        <v>0</v>
      </c>
      <c r="J49" s="2">
        <f>IF('T4-1a. Life'!J48="Not allowed",1,IF('T4-1a. Life'!J49="No",0.4,0))</f>
        <v>0</v>
      </c>
      <c r="K49" s="2">
        <f>IF('T4-1a. Life'!K48="Not allowed",1,IF('T4-1a. Life'!K49="No",0.4,0))</f>
        <v>0</v>
      </c>
      <c r="L49" s="2">
        <f>IF('T4-1a. Life'!L48="Not allowed",1,IF('T4-1a. Life'!L49="No",0.4,0))</f>
        <v>0</v>
      </c>
    </row>
    <row r="50" spans="1:12" ht="12.75" customHeight="1">
      <c r="B50" s="15" t="s">
        <v>163</v>
      </c>
      <c r="C50" s="2">
        <f>IF('T4-1a. Life'!C50="No",0.5,0)</f>
        <v>0.5</v>
      </c>
      <c r="D50" s="2">
        <f>IF('T4-1a. Life'!D50="No",0.5,0)</f>
        <v>0</v>
      </c>
      <c r="E50" s="2">
        <f>IF('T4-1a. Life'!E50="No",0.5,0)</f>
        <v>0.5</v>
      </c>
      <c r="F50" s="2">
        <f>IF('T4-1a. Life'!F50="No",0.5,0)</f>
        <v>0</v>
      </c>
      <c r="G50" s="2">
        <f>IF('T4-1a. Life'!G50="No",0.5,0)</f>
        <v>0</v>
      </c>
      <c r="H50" s="2">
        <f>IF('T4-1a. Life'!H50="No",0.5,0)</f>
        <v>0</v>
      </c>
      <c r="I50" s="2">
        <f>IF('T4-1a. Life'!I50="No",0.5,0)</f>
        <v>0</v>
      </c>
      <c r="J50" s="2">
        <f>IF('T4-1a. Life'!J50="No",0.5,0)</f>
        <v>0</v>
      </c>
      <c r="K50" s="2">
        <f>IF('T4-1a. Life'!K50="No",0.5,0)</f>
        <v>0</v>
      </c>
      <c r="L50" s="2">
        <f>IF('T4-1a. Life'!L50="No",0.5,0)</f>
        <v>0.5</v>
      </c>
    </row>
    <row r="51" spans="1:12" ht="12.75" customHeight="1">
      <c r="B51" s="15" t="s">
        <v>92</v>
      </c>
      <c r="C51" s="2">
        <f>IF('T4-1a. Life'!C51="No",0.1,0)</f>
        <v>0.1</v>
      </c>
      <c r="D51" s="2">
        <f>IF('T4-1a. Life'!D51="No",0.1,0)</f>
        <v>0</v>
      </c>
      <c r="E51" s="2">
        <f>IF('T4-1a. Life'!E51="No",0.1,0)</f>
        <v>0.1</v>
      </c>
      <c r="F51" s="2">
        <f>IF('T4-1a. Life'!F51="No",0.1,0)</f>
        <v>0</v>
      </c>
      <c r="G51" s="2">
        <f>IF('T4-1a. Life'!G51="No",0.1,0)</f>
        <v>0</v>
      </c>
      <c r="H51" s="2">
        <f>IF('T4-1a. Life'!H51="No",0.1,0)</f>
        <v>0</v>
      </c>
      <c r="I51" s="2">
        <f>IF('T4-1a. Life'!I51="No",0.1,0)</f>
        <v>0</v>
      </c>
      <c r="J51" s="2">
        <f>IF('T4-1a. Life'!J51="No",0.1,0)</f>
        <v>0</v>
      </c>
      <c r="K51" s="2">
        <f>IF('T4-1a. Life'!K51="No",0.1,0)</f>
        <v>0.1</v>
      </c>
      <c r="L51" s="2">
        <f>IF('T4-1a. Life'!L51="No",0.1,0)</f>
        <v>0</v>
      </c>
    </row>
    <row r="52" spans="1:12" ht="12.75" customHeight="1">
      <c r="B52" s="6" t="s">
        <v>61</v>
      </c>
      <c r="D52" s="5"/>
      <c r="E52" s="5"/>
      <c r="F52" s="5"/>
      <c r="G52" s="5"/>
      <c r="H52" s="5"/>
      <c r="I52" s="5"/>
      <c r="J52" s="5"/>
      <c r="K52" s="5"/>
      <c r="L52" s="5"/>
    </row>
    <row r="53" spans="1:12" ht="12.75" customHeight="1">
      <c r="B53" s="6"/>
      <c r="D53" s="5"/>
      <c r="E53" s="5"/>
      <c r="F53" s="5"/>
      <c r="G53" s="5"/>
      <c r="H53" s="5"/>
      <c r="I53" s="5"/>
      <c r="J53" s="5"/>
      <c r="K53" s="5"/>
      <c r="L53" s="5"/>
    </row>
    <row r="54" spans="1:12" ht="12.75" customHeight="1">
      <c r="A54" s="3">
        <v>6</v>
      </c>
      <c r="B54" s="3" t="s">
        <v>228</v>
      </c>
      <c r="C54" s="3">
        <f>IF('T4-1a. Life'!C54="","..",IF('T4-1a. Life'!C54="..","..",IF('T4-1a. Life'!C54="No",0,1)))</f>
        <v>0</v>
      </c>
      <c r="D54" s="3">
        <f>IF('T4-1a. Life'!D54="","..",IF('T4-1a. Life'!D54="..","..",IF('T4-1a. Life'!D54="No",0,1)))</f>
        <v>0</v>
      </c>
      <c r="E54" s="3">
        <f>IF('T4-1a. Life'!E54="","..",IF('T4-1a. Life'!E54="..","..",IF('T4-1a. Life'!E54="No",0,1)))</f>
        <v>0</v>
      </c>
      <c r="F54" s="3">
        <f>IF('T4-1a. Life'!F54="","..",IF('T4-1a. Life'!F54="..","..",IF('T4-1a. Life'!F54="No",0,1)))</f>
        <v>0</v>
      </c>
      <c r="G54" s="3">
        <f>IF('T4-1a. Life'!G54="","..",IF('T4-1a. Life'!G54="..","..",IF('T4-1a. Life'!G54="No",0,1)))</f>
        <v>0</v>
      </c>
      <c r="H54" s="3">
        <f>IF('T4-1a. Life'!H54="","..",IF('T4-1a. Life'!H54="..","..",IF('T4-1a. Life'!H54="No",0,1)))</f>
        <v>1</v>
      </c>
      <c r="I54" s="3">
        <f>IF('T4-1a. Life'!I54="","..",IF('T4-1a. Life'!I54="..","..",IF('T4-1a. Life'!I54="No",0,1)))</f>
        <v>0</v>
      </c>
      <c r="J54" s="3">
        <f>IF('T4-1a. Life'!J54="","..",IF('T4-1a. Life'!J54="..","..",IF('T4-1a. Life'!J54="No",0,1)))</f>
        <v>0</v>
      </c>
      <c r="K54" s="3">
        <f>IF('T4-1a. Life'!K54="","..",IF('T4-1a. Life'!K54="..","..",IF('T4-1a. Life'!K54="No",0,1)))</f>
        <v>0</v>
      </c>
      <c r="L54" s="3">
        <f>IF('T4-1a. Life'!L54="","..",IF('T4-1a. Life'!L54="..","..",IF('T4-1a. Life'!L54="No",0,1)))</f>
        <v>0</v>
      </c>
    </row>
    <row r="55" spans="1:12" ht="12.75" customHeight="1">
      <c r="B55" s="5" t="s">
        <v>164</v>
      </c>
      <c r="C55" s="3">
        <f>IF('T4-1a. Life'!C55="","..",IF('T4-1a. Life'!C55="..","..",IF('T4-1a. Life'!C55="No",0,1)))</f>
        <v>0</v>
      </c>
      <c r="D55" s="3">
        <f>IF('T4-1a. Life'!D55="","..",IF('T4-1a. Life'!D55="..","..",IF('T4-1a. Life'!D55="No",0,1)))</f>
        <v>0</v>
      </c>
      <c r="E55" s="3">
        <f>IF('T4-1a. Life'!E55="","..",IF('T4-1a. Life'!E55="..","..",IF('T4-1a. Life'!E55="No",0,1)))</f>
        <v>1</v>
      </c>
      <c r="F55" s="3">
        <f>IF('T4-1a. Life'!F55="","..",IF('T4-1a. Life'!F55="..","..",IF('T4-1a. Life'!F55="No",0,1)))</f>
        <v>0</v>
      </c>
      <c r="G55" s="3">
        <f>IF('T4-1a. Life'!G55="","..",IF('T4-1a. Life'!G55="..","..",IF('T4-1a. Life'!G55="No",0,1)))</f>
        <v>1</v>
      </c>
      <c r="H55" s="3">
        <f>IF('T4-1a. Life'!H55="","..",IF('T4-1a. Life'!H55="..","..",IF('T4-1a. Life'!H55="No",0,1)))</f>
        <v>1</v>
      </c>
      <c r="I55" s="3">
        <f>IF('T4-1a. Life'!I55="","..",IF('T4-1a. Life'!I55="..","..",IF('T4-1a. Life'!I55="No",0,1)))</f>
        <v>0</v>
      </c>
      <c r="J55" s="3">
        <f>IF('T4-1a. Life'!J55="","..",IF('T4-1a. Life'!J55="..","..",IF('T4-1a. Life'!J55="No",0,1)))</f>
        <v>0</v>
      </c>
      <c r="K55" s="3">
        <f>IF('T4-1a. Life'!K55="","..",IF('T4-1a. Life'!K55="..","..",IF('T4-1a. Life'!K55="No",0,1)))</f>
        <v>1</v>
      </c>
      <c r="L55" s="3">
        <f>IF('T4-1a. Life'!L55="","..",IF('T4-1a. Life'!L55="..","..",IF('T4-1a. Life'!L55="No",0,1)))</f>
        <v>0</v>
      </c>
    </row>
    <row r="56" spans="1:12" ht="12.75" customHeight="1">
      <c r="B56" s="5" t="s">
        <v>165</v>
      </c>
      <c r="D56" s="5"/>
      <c r="E56" s="5"/>
      <c r="F56" s="5"/>
      <c r="G56" s="5"/>
      <c r="H56" s="5"/>
      <c r="I56" s="5"/>
      <c r="J56" s="5"/>
      <c r="K56" s="5"/>
      <c r="L56" s="5"/>
    </row>
    <row r="57" spans="1:12" ht="12.75" customHeight="1">
      <c r="B57" s="6" t="s">
        <v>166</v>
      </c>
      <c r="D57" s="5"/>
      <c r="E57" s="5"/>
      <c r="F57" s="5"/>
      <c r="G57" s="5"/>
      <c r="H57" s="5"/>
      <c r="I57" s="5"/>
      <c r="J57" s="5"/>
      <c r="K57" s="5"/>
      <c r="L57" s="5"/>
    </row>
    <row r="58" spans="1:12" ht="12.75" customHeight="1">
      <c r="B58" s="6" t="s">
        <v>61</v>
      </c>
      <c r="D58" s="5"/>
      <c r="E58" s="5"/>
      <c r="F58" s="5"/>
      <c r="G58" s="5"/>
      <c r="H58" s="5"/>
      <c r="I58" s="5"/>
      <c r="J58" s="5"/>
      <c r="K58" s="5"/>
      <c r="L58" s="5"/>
    </row>
    <row r="59" spans="1:12" ht="12.75" customHeight="1">
      <c r="B59" s="6"/>
      <c r="D59" s="5"/>
      <c r="E59" s="5"/>
      <c r="F59" s="5"/>
      <c r="G59" s="5"/>
      <c r="H59" s="5"/>
      <c r="I59" s="5"/>
      <c r="J59" s="5"/>
      <c r="K59" s="5"/>
      <c r="L59" s="5"/>
    </row>
    <row r="60" spans="1:12" ht="12.75" customHeight="1">
      <c r="A60" s="10">
        <v>7</v>
      </c>
      <c r="B60" s="1" t="s">
        <v>167</v>
      </c>
      <c r="C60" s="2"/>
      <c r="D60" s="2"/>
      <c r="E60" s="2"/>
      <c r="F60" s="2"/>
      <c r="G60" s="2"/>
      <c r="H60" s="2"/>
      <c r="I60" s="2"/>
      <c r="J60" s="2"/>
      <c r="K60" s="2"/>
      <c r="L60" s="2"/>
    </row>
    <row r="61" spans="1:12" ht="12.75" customHeight="1">
      <c r="B61" s="14" t="s">
        <v>168</v>
      </c>
      <c r="C61" s="5">
        <f>IF('T4-1a. Life'!C61="..","..",IF('T4-1a. Life'!C61="Yes",0,1))</f>
        <v>0</v>
      </c>
      <c r="D61" s="5">
        <f>IF('T4-1a. Life'!D61="..","..",IF('T4-1a. Life'!D61="Yes",0,1))</f>
        <v>0</v>
      </c>
      <c r="E61" s="5">
        <f>IF('T4-1a. Life'!E61="..","..",IF('T4-1a. Life'!E61="Yes",0,1))</f>
        <v>0</v>
      </c>
      <c r="F61" s="5">
        <f>IF('T4-1a. Life'!F61="..","..",IF('T4-1a. Life'!F61="Yes",0,1))</f>
        <v>0</v>
      </c>
      <c r="G61" s="5">
        <f>IF('T4-1a. Life'!G61="..","..",IF('T4-1a. Life'!G61="Yes",0,1))</f>
        <v>0</v>
      </c>
      <c r="H61" s="5">
        <f>IF('T4-1a. Life'!H61="..","..",IF('T4-1a. Life'!H61="Yes",0,1))</f>
        <v>0</v>
      </c>
      <c r="I61" s="5">
        <f>IF('T4-1a. Life'!I61="..","..",IF('T4-1a. Life'!I61="Yes",0,1))</f>
        <v>0</v>
      </c>
      <c r="J61" s="5">
        <f>IF('T4-1a. Life'!J61="..","..",IF('T4-1a. Life'!J61="Yes",0,1))</f>
        <v>0</v>
      </c>
      <c r="K61" s="5">
        <f>IF('T4-1a. Life'!K61="..","..",IF('T4-1a. Life'!K61="Yes",0,1))</f>
        <v>0</v>
      </c>
      <c r="L61" s="5">
        <f>IF('T4-1a. Life'!L61="..","..",IF('T4-1a. Life'!L61="Yes",0,1))</f>
        <v>0</v>
      </c>
    </row>
    <row r="62" spans="1:12" ht="12.75" customHeight="1">
      <c r="B62" s="14" t="s">
        <v>169</v>
      </c>
      <c r="C62" s="5">
        <f>IF('T4-1a. Life'!C62="..","..",IF('T4-1a. Life'!C62="Yes",0,1))</f>
        <v>0</v>
      </c>
      <c r="D62" s="5">
        <f>IF('T4-1a. Life'!D62="..","..",IF('T4-1a. Life'!D62="Yes",0,1))</f>
        <v>0</v>
      </c>
      <c r="E62" s="5">
        <f>IF('T4-1a. Life'!E62="..","..",IF('T4-1a. Life'!E62="Yes",0,1))</f>
        <v>0</v>
      </c>
      <c r="F62" s="5">
        <f>IF('T4-1a. Life'!F62="..","..",IF('T4-1a. Life'!F62="Yes",0,1))</f>
        <v>0</v>
      </c>
      <c r="G62" s="5">
        <f>IF('T4-1a. Life'!G62="..","..",IF('T4-1a. Life'!G62="Yes",0,1))</f>
        <v>0</v>
      </c>
      <c r="H62" s="5">
        <f>IF('T4-1a. Life'!H62="..","..",IF('T4-1a. Life'!H62="Yes",0,1))</f>
        <v>1</v>
      </c>
      <c r="I62" s="5">
        <f>IF('T4-1a. Life'!I62="..","..",IF('T4-1a. Life'!I62="Yes",0,1))</f>
        <v>0</v>
      </c>
      <c r="J62" s="5">
        <f>IF('T4-1a. Life'!J62="..","..",IF('T4-1a. Life'!J62="Yes",0,1))</f>
        <v>0</v>
      </c>
      <c r="K62" s="5">
        <f>IF('T4-1a. Life'!K62="..","..",IF('T4-1a. Life'!K62="Yes",0,1))</f>
        <v>0</v>
      </c>
      <c r="L62" s="5">
        <f>IF('T4-1a. Life'!L62="..","..",IF('T4-1a. Life'!L62="Yes",0,1))</f>
        <v>0</v>
      </c>
    </row>
    <row r="63" spans="1:12" ht="12.75" customHeight="1">
      <c r="B63" s="6" t="s">
        <v>61</v>
      </c>
      <c r="D63" s="5"/>
      <c r="E63" s="5"/>
      <c r="F63" s="5"/>
      <c r="G63" s="5"/>
      <c r="H63" s="5"/>
      <c r="I63" s="5"/>
      <c r="J63" s="5"/>
      <c r="K63" s="5"/>
      <c r="L63" s="5"/>
    </row>
    <row r="64" spans="1:12" ht="12.75" customHeight="1">
      <c r="B64" s="6"/>
      <c r="D64" s="5"/>
      <c r="E64" s="5"/>
      <c r="F64" s="5"/>
      <c r="G64" s="5"/>
      <c r="H64" s="5"/>
      <c r="I64" s="5"/>
      <c r="J64" s="5"/>
      <c r="K64" s="5"/>
      <c r="L64" s="5"/>
    </row>
    <row r="65" spans="1:12" ht="12.75" customHeight="1">
      <c r="A65" s="10">
        <v>8</v>
      </c>
      <c r="B65" s="1" t="s">
        <v>170</v>
      </c>
      <c r="C65" s="2"/>
      <c r="D65" s="2"/>
      <c r="E65" s="2"/>
      <c r="F65" s="2"/>
      <c r="G65" s="2"/>
      <c r="H65" s="2"/>
      <c r="I65" s="2"/>
      <c r="J65" s="2"/>
      <c r="K65" s="2"/>
      <c r="L65" s="2"/>
    </row>
    <row r="66" spans="1:12" ht="12.75" customHeight="1">
      <c r="B66" s="14" t="s">
        <v>171</v>
      </c>
      <c r="C66" s="5">
        <f>IF('T4-1a. Life'!C66="Yes",1,0)</f>
        <v>0</v>
      </c>
      <c r="D66" s="5">
        <f>IF('T4-1a. Life'!D66="Yes",1,0)</f>
        <v>0</v>
      </c>
      <c r="E66" s="5">
        <f>IF('T4-1a. Life'!E66="Yes",1,0)</f>
        <v>0</v>
      </c>
      <c r="F66" s="5">
        <f>IF('T4-1a. Life'!F66="Yes",1,0)</f>
        <v>0</v>
      </c>
      <c r="G66" s="5">
        <f>IF('T4-1a. Life'!G66="Yes",1,0)</f>
        <v>0</v>
      </c>
      <c r="H66" s="5">
        <f>IF('T4-1a. Life'!H66="Yes",1,0)</f>
        <v>1</v>
      </c>
      <c r="I66" s="5">
        <f>IF('T4-1a. Life'!I66="Yes",1,0)</f>
        <v>0</v>
      </c>
      <c r="J66" s="5">
        <f>IF('T4-1a. Life'!J66="Yes",1,0)</f>
        <v>0</v>
      </c>
      <c r="K66" s="5">
        <f>IF('T4-1a. Life'!K66="Yes",1,0)</f>
        <v>0</v>
      </c>
      <c r="L66" s="5">
        <f>IF('T4-1a. Life'!L66="Yes",1,0)</f>
        <v>0</v>
      </c>
    </row>
    <row r="67" spans="1:12" ht="12.75" customHeight="1">
      <c r="B67" s="14" t="s">
        <v>172</v>
      </c>
      <c r="C67" s="5">
        <f>IF('T4-1a. Life'!C67="Yes",0.5,0)</f>
        <v>0</v>
      </c>
      <c r="D67" s="5">
        <f>IF('T4-1a. Life'!D67="Yes",0.5,0)</f>
        <v>0</v>
      </c>
      <c r="E67" s="5">
        <f>IF('T4-1a. Life'!E67="Yes",0.5,0)</f>
        <v>0</v>
      </c>
      <c r="F67" s="5">
        <f>IF('T4-1a. Life'!F67="Yes",0.5,0)</f>
        <v>0</v>
      </c>
      <c r="G67" s="5">
        <f>IF('T4-1a. Life'!G67="Yes",0.5,0)</f>
        <v>0</v>
      </c>
      <c r="H67" s="5">
        <f>IF('T4-1a. Life'!H67="Yes",0.5,0)</f>
        <v>0</v>
      </c>
      <c r="I67" s="5">
        <f>IF('T4-1a. Life'!I67="Yes",0.5,0)</f>
        <v>0</v>
      </c>
      <c r="J67" s="5">
        <f>IF('T4-1a. Life'!J67="Yes",0.5,0)</f>
        <v>0</v>
      </c>
      <c r="K67" s="5">
        <f>IF('T4-1a. Life'!K67="Yes",0.5,0)</f>
        <v>0</v>
      </c>
      <c r="L67" s="5">
        <f>IF('T4-1a. Life'!L67="Yes",0.5,0)</f>
        <v>0</v>
      </c>
    </row>
    <row r="68" spans="1:12" ht="12.75" customHeight="1">
      <c r="B68" s="14" t="s">
        <v>173</v>
      </c>
      <c r="D68" s="5"/>
      <c r="E68" s="5"/>
      <c r="F68" s="5"/>
      <c r="G68" s="5"/>
      <c r="H68" s="5"/>
      <c r="I68" s="5"/>
      <c r="J68" s="5"/>
      <c r="K68" s="5"/>
      <c r="L68" s="5"/>
    </row>
    <row r="69" spans="1:12" ht="12.75" customHeight="1">
      <c r="B69" s="6" t="s">
        <v>61</v>
      </c>
      <c r="D69" s="5"/>
      <c r="E69" s="5"/>
      <c r="F69" s="5"/>
      <c r="G69" s="5"/>
      <c r="H69" s="5"/>
      <c r="I69" s="5"/>
      <c r="J69" s="5"/>
      <c r="K69" s="5"/>
      <c r="L69" s="5"/>
    </row>
    <row r="70" spans="1:12" ht="12.75" customHeight="1">
      <c r="B70" s="6"/>
      <c r="D70" s="5"/>
      <c r="E70" s="5"/>
      <c r="F70" s="5"/>
      <c r="G70" s="5"/>
      <c r="H70" s="5"/>
      <c r="I70" s="5"/>
      <c r="J70" s="5"/>
      <c r="K70" s="5"/>
      <c r="L70" s="5"/>
    </row>
    <row r="71" spans="1:12" ht="12.75" customHeight="1">
      <c r="A71" s="10" t="s">
        <v>174</v>
      </c>
      <c r="B71" s="1" t="s">
        <v>175</v>
      </c>
      <c r="C71" s="2"/>
      <c r="D71" s="2"/>
      <c r="E71" s="2"/>
      <c r="F71" s="2"/>
      <c r="G71" s="2"/>
      <c r="H71" s="2"/>
      <c r="I71" s="2"/>
      <c r="J71" s="2"/>
      <c r="K71" s="2"/>
      <c r="L71" s="2"/>
    </row>
    <row r="72" spans="1:12" ht="12.75" customHeight="1">
      <c r="B72" s="1" t="s">
        <v>186</v>
      </c>
      <c r="C72" s="2"/>
      <c r="D72" s="2"/>
      <c r="E72" s="2"/>
      <c r="F72" s="2"/>
      <c r="G72" s="2"/>
      <c r="H72" s="2"/>
      <c r="I72" s="2"/>
      <c r="J72" s="2"/>
      <c r="K72" s="2"/>
      <c r="L72" s="2"/>
    </row>
    <row r="73" spans="1:12" ht="12.75" customHeight="1">
      <c r="B73" s="15" t="s">
        <v>176</v>
      </c>
      <c r="C73" s="2">
        <f>IF('T4-1a. Life'!C72="Not allowed", 1,IF('T4-1a. Life'!C73="Yes",1,0))</f>
        <v>0</v>
      </c>
      <c r="D73" s="2">
        <f>IF('T4-1a. Life'!D72="Not allowed", 1,IF('T4-1a. Life'!D73="Yes",1,0))</f>
        <v>0</v>
      </c>
      <c r="E73" s="2">
        <f>IF('T4-1a. Life'!E72="Not allowed", 1,IF('T4-1a. Life'!E73="Yes",1,0))</f>
        <v>0</v>
      </c>
      <c r="F73" s="2">
        <f>IF('T4-1a. Life'!F72="Not allowed", 1,IF('T4-1a. Life'!F73="Yes",1,0))</f>
        <v>0</v>
      </c>
      <c r="G73" s="2">
        <f>IF('T4-1a. Life'!G72="Not allowed", 1,IF('T4-1a. Life'!G73="Yes",1,0))</f>
        <v>0</v>
      </c>
      <c r="H73" s="2">
        <f>IF('T4-1a. Life'!H72="Not allowed", 1,IF('T4-1a. Life'!H73="Yes",1,0))</f>
        <v>0</v>
      </c>
      <c r="I73" s="2">
        <f>IF('T4-1a. Life'!I72="Not allowed", 1,IF('T4-1a. Life'!I73="Yes",1,0))</f>
        <v>0</v>
      </c>
      <c r="J73" s="2">
        <f>IF('T4-1a. Life'!J72="Not allowed", 1,IF('T4-1a. Life'!J73="Yes",1,0))</f>
        <v>0</v>
      </c>
      <c r="K73" s="2">
        <f>IF('T4-1a. Life'!K72="Not allowed", 1,IF('T4-1a. Life'!K73="Yes",1,0))</f>
        <v>0</v>
      </c>
      <c r="L73" s="2">
        <f>IF('T4-1a. Life'!L72="Not allowed", 1,IF('T4-1a. Life'!L73="Yes",1,0))</f>
        <v>0</v>
      </c>
    </row>
    <row r="74" spans="1:12" ht="12.75" customHeight="1">
      <c r="B74" s="15" t="s">
        <v>177</v>
      </c>
      <c r="C74" s="2">
        <f>IF('T4-1a. Life'!C74="Yes",0.3,0)</f>
        <v>0</v>
      </c>
      <c r="D74" s="2">
        <f>IF('T4-1a. Life'!D74="Yes",0.3,0)</f>
        <v>0</v>
      </c>
      <c r="E74" s="2">
        <f>IF('T4-1a. Life'!E74="Yes",0.3,0)</f>
        <v>0</v>
      </c>
      <c r="F74" s="2">
        <f>IF('T4-1a. Life'!F74="Yes",0.3,0)</f>
        <v>0</v>
      </c>
      <c r="G74" s="2">
        <f>IF('T4-1a. Life'!G74="Yes",0.3,0)</f>
        <v>0</v>
      </c>
      <c r="H74" s="2">
        <f>IF('T4-1a. Life'!H74="Yes",0.3,0)</f>
        <v>0.3</v>
      </c>
      <c r="I74" s="2">
        <f>IF('T4-1a. Life'!I74="Yes",0.3,0)</f>
        <v>0</v>
      </c>
      <c r="J74" s="2">
        <f>IF('T4-1a. Life'!J74="Yes",0.3,0)</f>
        <v>0</v>
      </c>
      <c r="K74" s="2">
        <f>IF('T4-1a. Life'!K74="Yes",0.3,0)</f>
        <v>0</v>
      </c>
      <c r="L74" s="2">
        <f>IF('T4-1a. Life'!L74="Yes",0.3,0)</f>
        <v>0</v>
      </c>
    </row>
    <row r="75" spans="1:12" ht="12.75" customHeight="1">
      <c r="B75" s="14" t="s">
        <v>178</v>
      </c>
      <c r="C75" s="5">
        <f>IF('T4-1a. Life'!C75="",0,0.6)</f>
        <v>0</v>
      </c>
      <c r="D75" s="5">
        <f>IF('T4-1a. Life'!D75="",0,0.6)</f>
        <v>0</v>
      </c>
      <c r="E75" s="5">
        <f>IF('T4-1a. Life'!E75="",0,0.6)</f>
        <v>0</v>
      </c>
      <c r="F75" s="5">
        <f>IF('T4-1a. Life'!F75="",0,0.6)</f>
        <v>0</v>
      </c>
      <c r="G75" s="5">
        <f>IF('T4-1a. Life'!G75="",0,0.6)</f>
        <v>0</v>
      </c>
      <c r="H75" s="5">
        <f>IF('T4-1a. Life'!H75="",0,0.6)</f>
        <v>0</v>
      </c>
      <c r="I75" s="5">
        <f>IF('T4-1a. Life'!I75="",0,0.6)</f>
        <v>0</v>
      </c>
      <c r="J75" s="5">
        <f>IF('T4-1a. Life'!J75="",0,0.6)</f>
        <v>0</v>
      </c>
      <c r="K75" s="5">
        <f>IF('T4-1a. Life'!K75="",0,0.6)</f>
        <v>0</v>
      </c>
      <c r="L75" s="5">
        <f>IF('T4-1a. Life'!L75="",0,0.6)</f>
        <v>0</v>
      </c>
    </row>
    <row r="76" spans="1:12" ht="12.75" customHeight="1">
      <c r="B76" s="15" t="s">
        <v>179</v>
      </c>
      <c r="C76" s="5">
        <f>IF('T4-1a. Life'!C76="",0,0.1)</f>
        <v>0</v>
      </c>
      <c r="D76" s="5">
        <f>IF('T4-1a. Life'!D76="",0,0.1)</f>
        <v>0</v>
      </c>
      <c r="E76" s="5">
        <f>IF('T4-1a. Life'!E76="",0,0.1)</f>
        <v>0</v>
      </c>
      <c r="F76" s="5">
        <f>IF('T4-1a. Life'!F76="",0,0.1)</f>
        <v>0</v>
      </c>
      <c r="G76" s="5">
        <f>IF('T4-1a. Life'!G76="",0,0.1)</f>
        <v>0</v>
      </c>
      <c r="H76" s="5">
        <f>IF('T4-1a. Life'!H76="",0,0.1)</f>
        <v>0</v>
      </c>
      <c r="I76" s="5">
        <f>IF('T4-1a. Life'!I76="",0,0.1)</f>
        <v>0</v>
      </c>
      <c r="J76" s="5">
        <f>IF('T4-1a. Life'!J76="",0,0.1)</f>
        <v>0</v>
      </c>
      <c r="K76" s="5">
        <f>IF('T4-1a. Life'!K76="",0,0.1)</f>
        <v>0</v>
      </c>
      <c r="L76" s="5">
        <f>IF('T4-1a. Life'!L76="",0,0.1)</f>
        <v>0</v>
      </c>
    </row>
    <row r="77" spans="1:12" ht="12.75" customHeight="1">
      <c r="B77" s="15" t="s">
        <v>66</v>
      </c>
      <c r="C77" s="2"/>
      <c r="D77" s="2"/>
      <c r="E77" s="2"/>
      <c r="F77" s="2"/>
      <c r="G77" s="2"/>
      <c r="H77" s="2"/>
      <c r="I77" s="2"/>
      <c r="J77" s="2"/>
      <c r="K77" s="2"/>
      <c r="L77" s="2"/>
    </row>
    <row r="78" spans="1:12" ht="12.75" customHeight="1">
      <c r="B78" s="16" t="s">
        <v>213</v>
      </c>
      <c r="C78" s="2"/>
      <c r="D78" s="2"/>
      <c r="E78" s="2"/>
      <c r="F78" s="2"/>
      <c r="G78" s="2"/>
      <c r="H78" s="2"/>
      <c r="I78" s="2"/>
      <c r="J78" s="2"/>
      <c r="K78" s="2"/>
      <c r="L78" s="2"/>
    </row>
    <row r="79" spans="1:12" ht="12.75" customHeight="1">
      <c r="B79" s="15" t="s">
        <v>176</v>
      </c>
      <c r="C79" s="2">
        <f>IF('T4-1a. Life'!C78="Not allowed", 1,IF('T4-1a. Life'!C79="Yes",1,0))</f>
        <v>0</v>
      </c>
      <c r="D79" s="2">
        <f>IF('T4-1a. Life'!D78="Not allowed", 1,IF('T4-1a. Life'!D79="Yes",1,0))</f>
        <v>0</v>
      </c>
      <c r="E79" s="2">
        <f>IF('T4-1a. Life'!E78="Not allowed", 1,IF('T4-1a. Life'!E79="Yes",1,0))</f>
        <v>0</v>
      </c>
      <c r="F79" s="2">
        <f>IF('T4-1a. Life'!F78="Not allowed", 1,IF('T4-1a. Life'!F79="Yes",1,0))</f>
        <v>0</v>
      </c>
      <c r="G79" s="2">
        <f>IF('T4-1a. Life'!G78="Not allowed", 1,IF('T4-1a. Life'!G79="Yes",1,0))</f>
        <v>0</v>
      </c>
      <c r="H79" s="2">
        <f>IF('T4-1a. Life'!H78="Not allowed", 1,IF('T4-1a. Life'!H79="Yes",1,0))</f>
        <v>1</v>
      </c>
      <c r="I79" s="2">
        <f>IF('T4-1a. Life'!I78="Not allowed", 1,IF('T4-1a. Life'!I79="Yes",1,0))</f>
        <v>0</v>
      </c>
      <c r="J79" s="2">
        <f>IF('T4-1a. Life'!J78="Not allowed", 1,IF('T4-1a. Life'!J79="Yes",1,0))</f>
        <v>0</v>
      </c>
      <c r="K79" s="2">
        <f>IF('T4-1a. Life'!K78="Not allowed", 1,IF('T4-1a. Life'!K79="Yes",1,0))</f>
        <v>0</v>
      </c>
      <c r="L79" s="2">
        <f>IF('T4-1a. Life'!L78="Not allowed", 1,IF('T4-1a. Life'!L79="Yes",1,0))</f>
        <v>0</v>
      </c>
    </row>
    <row r="80" spans="1:12" ht="12.75" customHeight="1">
      <c r="B80" s="15" t="s">
        <v>177</v>
      </c>
      <c r="C80" s="2">
        <f>IF('T4-1a. Life'!C80="Yes",0.3,0)</f>
        <v>0</v>
      </c>
      <c r="D80" s="2">
        <f>IF('T4-1a. Life'!D80="Yes",0.3,0)</f>
        <v>0</v>
      </c>
      <c r="E80" s="2">
        <f>IF('T4-1a. Life'!E80="Yes",0.3,0)</f>
        <v>0</v>
      </c>
      <c r="F80" s="2">
        <f>IF('T4-1a. Life'!F80="Yes",0.3,0)</f>
        <v>0</v>
      </c>
      <c r="G80" s="2">
        <f>IF('T4-1a. Life'!G80="Yes",0.3,0)</f>
        <v>0</v>
      </c>
      <c r="H80" s="2">
        <f>IF('T4-1a. Life'!H80="Yes",0.3,0)</f>
        <v>0</v>
      </c>
      <c r="I80" s="2">
        <f>IF('T4-1a. Life'!I80="Yes",0.3,0)</f>
        <v>0</v>
      </c>
      <c r="J80" s="2">
        <f>IF('T4-1a. Life'!J80="Yes",0.3,0)</f>
        <v>0</v>
      </c>
      <c r="K80" s="2">
        <f>IF('T4-1a. Life'!K80="Yes",0.3,0)</f>
        <v>0</v>
      </c>
      <c r="L80" s="2">
        <f>IF('T4-1a. Life'!L80="Yes",0.3,0)</f>
        <v>0</v>
      </c>
    </row>
    <row r="81" spans="1:12" ht="12.75" customHeight="1">
      <c r="B81" s="14" t="s">
        <v>178</v>
      </c>
      <c r="C81" s="5">
        <f>IF('T4-1a. Life'!C81="",0,0.6)</f>
        <v>0</v>
      </c>
      <c r="D81" s="5">
        <f>IF('T4-1a. Life'!D81="",0,0.6)</f>
        <v>0</v>
      </c>
      <c r="E81" s="5">
        <f>IF('T4-1a. Life'!E81="",0,0.6)</f>
        <v>0</v>
      </c>
      <c r="F81" s="5">
        <f>IF('T4-1a. Life'!F81="",0,0.6)</f>
        <v>0</v>
      </c>
      <c r="G81" s="5">
        <f>IF('T4-1a. Life'!G81="",0,0.6)</f>
        <v>0</v>
      </c>
      <c r="H81" s="5">
        <f>IF('T4-1a. Life'!H81="",0,0.6)</f>
        <v>0</v>
      </c>
      <c r="I81" s="5">
        <f>IF('T4-1a. Life'!I81="",0,0.6)</f>
        <v>0.6</v>
      </c>
      <c r="J81" s="5">
        <f>IF('T4-1a. Life'!J81="",0,0.6)</f>
        <v>0</v>
      </c>
      <c r="K81" s="5">
        <f>IF('T4-1a. Life'!K81="",0,0.6)</f>
        <v>0</v>
      </c>
      <c r="L81" s="5">
        <f>IF('T4-1a. Life'!L81="",0,0.6)</f>
        <v>0</v>
      </c>
    </row>
    <row r="82" spans="1:12" ht="12.75" customHeight="1">
      <c r="B82" s="15" t="s">
        <v>179</v>
      </c>
      <c r="C82" s="5">
        <f>IF('T4-1a. Life'!C82="",0,0.1)</f>
        <v>0</v>
      </c>
      <c r="D82" s="5">
        <f>IF('T4-1a. Life'!D82="",0,0.1)</f>
        <v>0</v>
      </c>
      <c r="E82" s="5">
        <f>IF('T4-1a. Life'!E82="",0,0.1)</f>
        <v>0</v>
      </c>
      <c r="F82" s="5">
        <f>IF('T4-1a. Life'!F82="",0,0.1)</f>
        <v>0</v>
      </c>
      <c r="G82" s="5">
        <f>IF('T4-1a. Life'!G82="",0,0.1)</f>
        <v>0</v>
      </c>
      <c r="H82" s="5">
        <f>IF('T4-1a. Life'!H82="",0,0.1)</f>
        <v>0</v>
      </c>
      <c r="I82" s="5">
        <f>IF('T4-1a. Life'!I82="",0,0.1)</f>
        <v>0.1</v>
      </c>
      <c r="J82" s="5">
        <f>IF('T4-1a. Life'!J82="",0,0.1)</f>
        <v>0</v>
      </c>
      <c r="K82" s="5">
        <f>IF('T4-1a. Life'!K82="",0,0.1)</f>
        <v>0</v>
      </c>
      <c r="L82" s="5">
        <f>IF('T4-1a. Life'!L82="",0,0.1)</f>
        <v>0</v>
      </c>
    </row>
    <row r="83" spans="1:12" ht="12.75" customHeight="1">
      <c r="B83" s="15" t="s">
        <v>66</v>
      </c>
      <c r="C83" s="2"/>
      <c r="D83" s="2"/>
      <c r="E83" s="2"/>
      <c r="F83" s="2"/>
      <c r="G83" s="2"/>
      <c r="H83" s="2"/>
      <c r="I83" s="2"/>
      <c r="J83" s="2"/>
      <c r="K83" s="2"/>
      <c r="L83" s="2"/>
    </row>
    <row r="84" spans="1:12" ht="12.75" customHeight="1">
      <c r="B84" s="6" t="s">
        <v>61</v>
      </c>
      <c r="D84" s="5"/>
      <c r="E84" s="5"/>
      <c r="F84" s="5"/>
      <c r="G84" s="5"/>
      <c r="H84" s="5"/>
      <c r="I84" s="5"/>
      <c r="J84" s="5"/>
      <c r="K84" s="5"/>
      <c r="L84" s="5"/>
    </row>
    <row r="85" spans="1:12" ht="12.75" customHeight="1">
      <c r="B85" s="15"/>
      <c r="C85" s="2"/>
      <c r="D85" s="2"/>
      <c r="E85" s="2"/>
      <c r="F85" s="2"/>
      <c r="G85" s="2"/>
      <c r="H85" s="2"/>
      <c r="I85" s="2"/>
      <c r="J85" s="2"/>
      <c r="K85" s="2"/>
      <c r="L85" s="2"/>
    </row>
    <row r="86" spans="1:12" ht="12.75" customHeight="1">
      <c r="A86" s="10" t="s">
        <v>180</v>
      </c>
      <c r="B86" s="1" t="s">
        <v>181</v>
      </c>
      <c r="C86" s="2"/>
      <c r="D86" s="2"/>
      <c r="E86" s="2"/>
      <c r="F86" s="2"/>
      <c r="G86" s="2"/>
      <c r="H86" s="2"/>
      <c r="I86" s="2"/>
      <c r="J86" s="2"/>
      <c r="K86" s="2"/>
      <c r="L86" s="2"/>
    </row>
    <row r="87" spans="1:12" ht="12.75" customHeight="1">
      <c r="B87" s="1" t="s">
        <v>186</v>
      </c>
      <c r="C87" s="2"/>
      <c r="D87" s="2"/>
      <c r="E87" s="2"/>
      <c r="F87" s="2"/>
      <c r="G87" s="2"/>
      <c r="H87" s="2"/>
      <c r="I87" s="2"/>
      <c r="J87" s="2"/>
      <c r="K87" s="2"/>
      <c r="L87" s="2"/>
    </row>
    <row r="88" spans="1:12" ht="12.75" customHeight="1">
      <c r="B88" s="15" t="s">
        <v>182</v>
      </c>
      <c r="C88" s="2">
        <f>IF('T4-1a. Life'!C87="Not allowed", 1,IF('T4-1a. Life'!C88="Yes",1,0))</f>
        <v>0</v>
      </c>
      <c r="D88" s="2">
        <f>IF('T4-1a. Life'!D87="Not allowed", 1,IF('T4-1a. Life'!D88="Yes",1,0))</f>
        <v>0</v>
      </c>
      <c r="E88" s="2">
        <f>IF('T4-1a. Life'!E87="Not allowed", 1,IF('T4-1a. Life'!E88="Yes",1,0))</f>
        <v>0</v>
      </c>
      <c r="F88" s="2">
        <f>IF('T4-1a. Life'!F87="Not allowed", 1,IF('T4-1a. Life'!F88="Yes",1,0))</f>
        <v>0</v>
      </c>
      <c r="G88" s="2">
        <f>IF('T4-1a. Life'!G87="Not allowed", 1,IF('T4-1a. Life'!G88="Yes",1,0))</f>
        <v>0</v>
      </c>
      <c r="H88" s="2">
        <f>IF('T4-1a. Life'!H87="Not allowed", 1,IF('T4-1a. Life'!H88="Yes",1,0))</f>
        <v>1</v>
      </c>
      <c r="I88" s="2">
        <f>IF('T4-1a. Life'!I87="Not allowed", 1,IF('T4-1a. Life'!I88="Yes",1,0))</f>
        <v>0</v>
      </c>
      <c r="J88" s="2">
        <f>IF('T4-1a. Life'!J87="Not allowed", 1,IF('T4-1a. Life'!J88="Yes",1,0))</f>
        <v>0</v>
      </c>
      <c r="K88" s="2">
        <f>IF('T4-1a. Life'!K87="Not allowed", 1,IF('T4-1a. Life'!K88="Yes",1,0))</f>
        <v>0</v>
      </c>
      <c r="L88" s="2">
        <f>IF('T4-1a. Life'!L87="Not allowed", 1,IF('T4-1a. Life'!L88="Yes",1,0))</f>
        <v>1</v>
      </c>
    </row>
    <row r="89" spans="1:12" ht="12.75" customHeight="1">
      <c r="B89" s="15" t="s">
        <v>183</v>
      </c>
      <c r="C89" s="2">
        <f>IF('T4-1a. Life'!C89="Yes",0.5,0)</f>
        <v>0</v>
      </c>
      <c r="D89" s="2">
        <f>IF('T4-1a. Life'!D89="Yes",0.5,0)</f>
        <v>0</v>
      </c>
      <c r="E89" s="2">
        <f>IF('T4-1a. Life'!E89="Yes",0.5,0)</f>
        <v>0.5</v>
      </c>
      <c r="F89" s="2">
        <f>IF('T4-1a. Life'!F89="Yes",0.5,0)</f>
        <v>0</v>
      </c>
      <c r="G89" s="2">
        <f>IF('T4-1a. Life'!G89="Yes",0.5,0)</f>
        <v>0</v>
      </c>
      <c r="H89" s="2">
        <f>IF('T4-1a. Life'!H89="Yes",0.5,0)</f>
        <v>0</v>
      </c>
      <c r="I89" s="2">
        <f>IF('T4-1a. Life'!I89="Yes",0.5,0)</f>
        <v>0.5</v>
      </c>
      <c r="J89" s="2">
        <f>IF('T4-1a. Life'!J89="Yes",0.5,0)</f>
        <v>0</v>
      </c>
      <c r="K89" s="2">
        <f>IF('T4-1a. Life'!K89="Yes",0.5,0)</f>
        <v>0.5</v>
      </c>
      <c r="L89" s="2">
        <f>IF('T4-1a. Life'!L89="Yes",0.5,0)</f>
        <v>0</v>
      </c>
    </row>
    <row r="90" spans="1:12" ht="12.75" customHeight="1">
      <c r="B90" s="15" t="s">
        <v>184</v>
      </c>
      <c r="C90" s="2">
        <f>IF('T4-1a. Life'!C90="Yes",0.1,0)</f>
        <v>0</v>
      </c>
      <c r="D90" s="2">
        <f>IF('T4-1a. Life'!D90="Yes",0.1,0)</f>
        <v>0</v>
      </c>
      <c r="E90" s="2">
        <f>IF('T4-1a. Life'!E90="Yes",0.1,0)</f>
        <v>0</v>
      </c>
      <c r="F90" s="2">
        <f>IF('T4-1a. Life'!F90="Yes",0.1,0)</f>
        <v>0</v>
      </c>
      <c r="G90" s="2">
        <f>IF('T4-1a. Life'!G90="Yes",0.1,0)</f>
        <v>0</v>
      </c>
      <c r="H90" s="2">
        <f>IF('T4-1a. Life'!H90="Yes",0.1,0)</f>
        <v>0</v>
      </c>
      <c r="I90" s="2">
        <f>IF('T4-1a. Life'!I90="Yes",0.1,0)</f>
        <v>0.1</v>
      </c>
      <c r="J90" s="2">
        <f>IF('T4-1a. Life'!J90="Yes",0.1,0)</f>
        <v>0</v>
      </c>
      <c r="K90" s="2">
        <f>IF('T4-1a. Life'!K90="Yes",0.1,0)</f>
        <v>0.1</v>
      </c>
      <c r="L90" s="2">
        <f>IF('T4-1a. Life'!L90="Yes",0.1,0)</f>
        <v>0</v>
      </c>
    </row>
    <row r="91" spans="1:12" ht="12.75" customHeight="1">
      <c r="B91" s="15" t="s">
        <v>96</v>
      </c>
      <c r="C91" s="2"/>
      <c r="D91" s="2"/>
      <c r="E91" s="2"/>
      <c r="F91" s="2"/>
      <c r="G91" s="2"/>
      <c r="H91" s="2"/>
      <c r="I91" s="2"/>
      <c r="J91" s="2"/>
      <c r="K91" s="2"/>
      <c r="L91" s="2"/>
    </row>
    <row r="92" spans="1:12" ht="12.75" customHeight="1">
      <c r="B92" s="16" t="s">
        <v>213</v>
      </c>
      <c r="C92" s="2"/>
      <c r="D92" s="2"/>
      <c r="E92" s="2"/>
      <c r="F92" s="2"/>
      <c r="G92" s="2"/>
      <c r="H92" s="2"/>
      <c r="I92" s="2"/>
      <c r="J92" s="2"/>
      <c r="K92" s="2"/>
      <c r="L92" s="2"/>
    </row>
    <row r="93" spans="1:12" ht="12.75" customHeight="1">
      <c r="B93" s="15" t="s">
        <v>182</v>
      </c>
      <c r="C93" s="2">
        <f>IF('T4-1a. Life'!C92="Not allowed", 1,IF('T4-1a. Life'!C93="Yes",1,0))</f>
        <v>0</v>
      </c>
      <c r="D93" s="2">
        <f>IF('T4-1a. Life'!D92="Not allowed", 1,IF('T4-1a. Life'!D93="Yes",1,0))</f>
        <v>0</v>
      </c>
      <c r="E93" s="2">
        <f>IF('T4-1a. Life'!E92="Not allowed", 1,IF('T4-1a. Life'!E93="Yes",1,0))</f>
        <v>0</v>
      </c>
      <c r="F93" s="2">
        <f>IF('T4-1a. Life'!F92="Not allowed", 1,IF('T4-1a. Life'!F93="Yes",1,0))</f>
        <v>0</v>
      </c>
      <c r="G93" s="2">
        <f>IF('T4-1a. Life'!G92="Not allowed", 1,IF('T4-1a. Life'!G93="Yes",1,0))</f>
        <v>0</v>
      </c>
      <c r="H93" s="2">
        <f>IF('T4-1a. Life'!H92="Not allowed", 1,IF('T4-1a. Life'!H93="Yes",1,0))</f>
        <v>1</v>
      </c>
      <c r="I93" s="2">
        <f>IF('T4-1a. Life'!I92="Not allowed", 1,IF('T4-1a. Life'!I93="Yes",1,0))</f>
        <v>0</v>
      </c>
      <c r="J93" s="2">
        <f>IF('T4-1a. Life'!J92="Not allowed", 1,IF('T4-1a. Life'!J93="Yes",1,0))</f>
        <v>0</v>
      </c>
      <c r="K93" s="2">
        <f>IF('T4-1a. Life'!K92="Not allowed", 1,IF('T4-1a. Life'!K93="Yes",1,0))</f>
        <v>0</v>
      </c>
      <c r="L93" s="2">
        <f>IF('T4-1a. Life'!L92="Not allowed", 1,IF('T4-1a. Life'!L93="Yes",1,0))</f>
        <v>1</v>
      </c>
    </row>
    <row r="94" spans="1:12" ht="12.75" customHeight="1">
      <c r="B94" s="15" t="s">
        <v>183</v>
      </c>
      <c r="C94" s="2">
        <f>IF('T4-1a. Life'!C94="Yes",0.5,0)</f>
        <v>0</v>
      </c>
      <c r="D94" s="2">
        <f>IF('T4-1a. Life'!D94="Yes",0.5,0)</f>
        <v>0</v>
      </c>
      <c r="E94" s="2">
        <f>IF('T4-1a. Life'!E94="Yes",0.5,0)</f>
        <v>0.5</v>
      </c>
      <c r="F94" s="2">
        <f>IF('T4-1a. Life'!F94="Yes",0.5,0)</f>
        <v>0</v>
      </c>
      <c r="G94" s="2">
        <f>IF('T4-1a. Life'!G94="Yes",0.5,0)</f>
        <v>0</v>
      </c>
      <c r="H94" s="2">
        <f>IF('T4-1a. Life'!H94="Yes",0.5,0)</f>
        <v>0</v>
      </c>
      <c r="I94" s="2">
        <f>IF('T4-1a. Life'!I94="Yes",0.5,0)</f>
        <v>0.5</v>
      </c>
      <c r="J94" s="2">
        <f>IF('T4-1a. Life'!J94="Yes",0.5,0)</f>
        <v>0</v>
      </c>
      <c r="K94" s="2">
        <f>IF('T4-1a. Life'!K94="Yes",0.5,0)</f>
        <v>0.5</v>
      </c>
      <c r="L94" s="2">
        <f>IF('T4-1a. Life'!L94="Yes",0.5,0)</f>
        <v>0</v>
      </c>
    </row>
    <row r="95" spans="1:12" ht="12.75" customHeight="1">
      <c r="B95" s="15" t="s">
        <v>184</v>
      </c>
      <c r="C95" s="2">
        <f>IF('T4-1a. Life'!C95="Yes",0.1,0)</f>
        <v>0</v>
      </c>
      <c r="D95" s="2">
        <f>IF('T4-1a. Life'!D95="Yes",0.1,0)</f>
        <v>0</v>
      </c>
      <c r="E95" s="2">
        <f>IF('T4-1a. Life'!E95="Yes",0.1,0)</f>
        <v>0</v>
      </c>
      <c r="F95" s="2">
        <f>IF('T4-1a. Life'!F95="Yes",0.1,0)</f>
        <v>0</v>
      </c>
      <c r="G95" s="2">
        <f>IF('T4-1a. Life'!G95="Yes",0.1,0)</f>
        <v>0</v>
      </c>
      <c r="H95" s="2">
        <f>IF('T4-1a. Life'!H95="Yes",0.1,0)</f>
        <v>0</v>
      </c>
      <c r="I95" s="2">
        <f>IF('T4-1a. Life'!I95="Yes",0.1,0)</f>
        <v>0.1</v>
      </c>
      <c r="J95" s="2">
        <f>IF('T4-1a. Life'!J95="Yes",0.1,0)</f>
        <v>0</v>
      </c>
      <c r="K95" s="2">
        <f>IF('T4-1a. Life'!K95="Yes",0.1,0)</f>
        <v>0.1</v>
      </c>
      <c r="L95" s="2">
        <f>IF('T4-1a. Life'!L95="Yes",0.1,0)</f>
        <v>0</v>
      </c>
    </row>
    <row r="96" spans="1:12" ht="12.75" customHeight="1">
      <c r="B96" s="15" t="s">
        <v>96</v>
      </c>
      <c r="C96" s="2"/>
      <c r="D96" s="2"/>
      <c r="E96" s="2"/>
      <c r="F96" s="2"/>
      <c r="G96" s="2"/>
      <c r="H96" s="2"/>
      <c r="I96" s="2"/>
      <c r="J96" s="2"/>
      <c r="K96" s="2"/>
      <c r="L96" s="2"/>
    </row>
    <row r="97" spans="1:12" ht="12.75" customHeight="1">
      <c r="B97" s="6" t="s">
        <v>61</v>
      </c>
      <c r="D97" s="5"/>
      <c r="E97" s="5"/>
      <c r="F97" s="5"/>
      <c r="G97" s="5"/>
      <c r="H97" s="5"/>
      <c r="I97" s="5"/>
      <c r="J97" s="5"/>
      <c r="K97" s="5"/>
      <c r="L97" s="5"/>
    </row>
    <row r="98" spans="1:12" ht="12.75" customHeight="1">
      <c r="B98" s="1"/>
      <c r="C98" s="2"/>
      <c r="D98" s="2"/>
      <c r="E98" s="2"/>
      <c r="F98" s="2"/>
      <c r="G98" s="2"/>
      <c r="H98" s="2"/>
      <c r="I98" s="2"/>
      <c r="J98" s="2"/>
      <c r="K98" s="2"/>
      <c r="L98" s="2"/>
    </row>
    <row r="99" spans="1:12" ht="12.75" customHeight="1">
      <c r="A99" s="10" t="s">
        <v>98</v>
      </c>
      <c r="B99" s="1" t="s">
        <v>185</v>
      </c>
      <c r="C99" s="2"/>
      <c r="D99" s="2"/>
      <c r="E99" s="2"/>
      <c r="F99" s="2"/>
      <c r="G99" s="2"/>
      <c r="H99" s="2"/>
      <c r="I99" s="2"/>
      <c r="J99" s="2"/>
      <c r="K99" s="2"/>
      <c r="L99" s="2"/>
    </row>
    <row r="100" spans="1:12" ht="12.75" customHeight="1">
      <c r="B100" s="1" t="s">
        <v>186</v>
      </c>
      <c r="C100" s="2"/>
      <c r="D100" s="2"/>
      <c r="E100" s="2"/>
      <c r="F100" s="2"/>
      <c r="G100" s="2"/>
      <c r="H100" s="2"/>
      <c r="I100" s="2"/>
      <c r="J100" s="2"/>
      <c r="K100" s="2"/>
      <c r="L100" s="2"/>
    </row>
    <row r="101" spans="1:12" ht="12.75" customHeight="1">
      <c r="B101" s="15" t="s">
        <v>187</v>
      </c>
      <c r="C101" s="2">
        <f>IF('T4-1a. Life'!C100="Not allowed", 1,IF('T4-1a. Life'!C101="Yes",1,0))</f>
        <v>0</v>
      </c>
      <c r="D101" s="2">
        <f>IF('T4-1a. Life'!D100="Not allowed", 1,IF('T4-1a. Life'!D101="Yes",1,0))</f>
        <v>0</v>
      </c>
      <c r="E101" s="2">
        <f>IF('T4-1a. Life'!E100="Not allowed", 1,IF('T4-1a. Life'!E101="Yes",1,0))</f>
        <v>0</v>
      </c>
      <c r="F101" s="2">
        <f>IF('T4-1a. Life'!F100="Not allowed", 1,IF('T4-1a. Life'!F101="Yes",1,0))</f>
        <v>0</v>
      </c>
      <c r="G101" s="2">
        <f>IF('T4-1a. Life'!G100="Not allowed", 1,IF('T4-1a. Life'!G101="Yes",1,0))</f>
        <v>0</v>
      </c>
      <c r="H101" s="2">
        <f>IF('T4-1a. Life'!H100="Not allowed", 1,IF('T4-1a. Life'!H101="Yes",1,0))</f>
        <v>0</v>
      </c>
      <c r="I101" s="2">
        <f>IF('T4-1a. Life'!I100="Not allowed", 1,IF('T4-1a. Life'!I101="Yes",1,0))</f>
        <v>0</v>
      </c>
      <c r="J101" s="2">
        <f>IF('T4-1a. Life'!J100="Not allowed", 1,IF('T4-1a. Life'!J101="Yes",1,0))</f>
        <v>0</v>
      </c>
      <c r="K101" s="2">
        <f>IF('T4-1a. Life'!K100="Not allowed", 1,IF('T4-1a. Life'!K101="Yes",1,0))</f>
        <v>0</v>
      </c>
      <c r="L101" s="2">
        <f>IF('T4-1a. Life'!L100="Not allowed", 1,IF('T4-1a. Life'!L101="Yes",1,0))</f>
        <v>0</v>
      </c>
    </row>
    <row r="102" spans="1:12" ht="12.75" customHeight="1">
      <c r="B102" s="15" t="s">
        <v>94</v>
      </c>
      <c r="C102" s="2">
        <f>IF('T4-1a. Life'!C102="Yes",0.5,0)</f>
        <v>0.5</v>
      </c>
      <c r="D102" s="2">
        <f>IF('T4-1a. Life'!D102="Yes",0.5,0)</f>
        <v>0</v>
      </c>
      <c r="E102" s="2">
        <f>IF('T4-1a. Life'!E102="Yes",0.5,0)</f>
        <v>0.5</v>
      </c>
      <c r="F102" s="2">
        <f>IF('T4-1a. Life'!F102="Yes",0.5,0)</f>
        <v>0</v>
      </c>
      <c r="G102" s="2">
        <f>IF('T4-1a. Life'!G102="Yes",0.5,0)</f>
        <v>0</v>
      </c>
      <c r="H102" s="2">
        <f>IF('T4-1a. Life'!H102="Yes",0.5,0)</f>
        <v>0</v>
      </c>
      <c r="I102" s="2">
        <f>IF('T4-1a. Life'!I102="Yes",0.5,0)</f>
        <v>0</v>
      </c>
      <c r="J102" s="2">
        <f>IF('T4-1a. Life'!J102="Yes",0.5,0)</f>
        <v>0</v>
      </c>
      <c r="K102" s="2">
        <f>IF('T4-1a. Life'!K102="Yes",0.5,0)</f>
        <v>0</v>
      </c>
      <c r="L102" s="2">
        <f>IF('T4-1a. Life'!L102="Yes",0.5,0)</f>
        <v>0</v>
      </c>
    </row>
    <row r="103" spans="1:12" ht="12.75" customHeight="1">
      <c r="B103" s="15" t="s">
        <v>95</v>
      </c>
      <c r="C103" s="2">
        <f>IF('T4-1a. Life'!C103="Yes",0.5,0)</f>
        <v>0.5</v>
      </c>
      <c r="D103" s="2">
        <f>IF('T4-1a. Life'!D103="Yes",0.5,0)</f>
        <v>0</v>
      </c>
      <c r="E103" s="2">
        <f>IF('T4-1a. Life'!E103="Yes",0.5,0)</f>
        <v>0</v>
      </c>
      <c r="F103" s="2">
        <f>IF('T4-1a. Life'!F103="Yes",0.5,0)</f>
        <v>0</v>
      </c>
      <c r="G103" s="2">
        <f>IF('T4-1a. Life'!G103="Yes",0.5,0)</f>
        <v>0</v>
      </c>
      <c r="H103" s="2">
        <f>IF('T4-1a. Life'!H103="Yes",0.5,0)</f>
        <v>0</v>
      </c>
      <c r="I103" s="2">
        <f>IF('T4-1a. Life'!I103="Yes",0.5,0)</f>
        <v>0</v>
      </c>
      <c r="J103" s="2">
        <f>IF('T4-1a. Life'!J103="Yes",0.5,0)</f>
        <v>0</v>
      </c>
      <c r="K103" s="2">
        <f>IF('T4-1a. Life'!K103="Yes",0.5,0)</f>
        <v>0.5</v>
      </c>
      <c r="L103" s="2">
        <f>IF('T4-1a. Life'!L103="Yes",0.5,0)</f>
        <v>0.5</v>
      </c>
    </row>
    <row r="104" spans="1:12" ht="12.75" customHeight="1">
      <c r="B104" s="15" t="s">
        <v>96</v>
      </c>
      <c r="C104" s="2"/>
      <c r="D104" s="2"/>
      <c r="E104" s="2"/>
      <c r="F104" s="2"/>
      <c r="G104" s="2"/>
      <c r="H104" s="2"/>
      <c r="I104" s="2"/>
      <c r="J104" s="2"/>
      <c r="K104" s="2"/>
      <c r="L104" s="2"/>
    </row>
    <row r="105" spans="1:12" ht="12.75" customHeight="1">
      <c r="B105" s="1" t="s">
        <v>188</v>
      </c>
      <c r="C105" s="2"/>
      <c r="D105" s="2"/>
      <c r="E105" s="2"/>
      <c r="F105" s="2"/>
      <c r="G105" s="2"/>
      <c r="H105" s="2"/>
      <c r="I105" s="2"/>
      <c r="J105" s="2"/>
      <c r="K105" s="2"/>
      <c r="L105" s="2"/>
    </row>
    <row r="106" spans="1:12" ht="12.75" customHeight="1">
      <c r="B106" s="15" t="s">
        <v>187</v>
      </c>
      <c r="C106" s="2">
        <f>IF('T4-1a. Life'!C105="Not allowed", 1,IF('T4-1a. Life'!C106="Yes",1,0))</f>
        <v>0</v>
      </c>
      <c r="D106" s="2">
        <f>IF('T4-1a. Life'!D105="Not allowed", 1,IF('T4-1a. Life'!D106="Yes",1,0))</f>
        <v>0</v>
      </c>
      <c r="E106" s="2">
        <f>IF('T4-1a. Life'!E105="Not allowed", 1,IF('T4-1a. Life'!E106="Yes",1,0))</f>
        <v>0</v>
      </c>
      <c r="F106" s="2">
        <f>IF('T4-1a. Life'!F105="Not allowed", 1,IF('T4-1a. Life'!F106="Yes",1,0))</f>
        <v>0</v>
      </c>
      <c r="G106" s="2">
        <f>IF('T4-1a. Life'!G105="Not allowed", 1,IF('T4-1a. Life'!G106="Yes",1,0))</f>
        <v>0</v>
      </c>
      <c r="H106" s="2">
        <f>IF('T4-1a. Life'!H105="Not allowed", 1,IF('T4-1a. Life'!H106="Yes",1,0))</f>
        <v>1</v>
      </c>
      <c r="I106" s="2">
        <f>IF('T4-1a. Life'!I105="Not allowed", 1,IF('T4-1a. Life'!I106="Yes",1,0))</f>
        <v>0</v>
      </c>
      <c r="J106" s="2">
        <f>IF('T4-1a. Life'!J105="Not allowed", 1,IF('T4-1a. Life'!J106="Yes",1,0))</f>
        <v>0</v>
      </c>
      <c r="K106" s="2">
        <f>IF('T4-1a. Life'!K105="Not allowed", 1,IF('T4-1a. Life'!K106="Yes",1,0))</f>
        <v>1</v>
      </c>
      <c r="L106" s="2">
        <f>IF('T4-1a. Life'!L105="Not allowed", 1,IF('T4-1a. Life'!L106="Yes",1,0))</f>
        <v>0</v>
      </c>
    </row>
    <row r="107" spans="1:12" ht="12.75" customHeight="1">
      <c r="B107" s="15" t="s">
        <v>94</v>
      </c>
      <c r="C107" s="2">
        <f>IF('T4-1a. Life'!C107="Yes",0.5,0)</f>
        <v>0.5</v>
      </c>
      <c r="D107" s="2">
        <f>IF('T4-1a. Life'!D107="Yes",0.5,0)</f>
        <v>0</v>
      </c>
      <c r="E107" s="2">
        <f>IF('T4-1a. Life'!E107="Yes",0.5,0)</f>
        <v>0.5</v>
      </c>
      <c r="F107" s="2">
        <f>IF('T4-1a. Life'!F107="Yes",0.5,0)</f>
        <v>0</v>
      </c>
      <c r="G107" s="2">
        <f>IF('T4-1a. Life'!G107="Yes",0.5,0)</f>
        <v>0.5</v>
      </c>
      <c r="H107" s="2">
        <f>IF('T4-1a. Life'!H107="Yes",0.5,0)</f>
        <v>0</v>
      </c>
      <c r="I107" s="2">
        <f>IF('T4-1a. Life'!I107="Yes",0.5,0)</f>
        <v>0</v>
      </c>
      <c r="J107" s="2">
        <f>IF('T4-1a. Life'!J107="Yes",0.5,0)</f>
        <v>0</v>
      </c>
      <c r="K107" s="2">
        <f>IF('T4-1a. Life'!K107="Yes",0.5,0)</f>
        <v>0</v>
      </c>
      <c r="L107" s="2">
        <f>IF('T4-1a. Life'!L107="Yes",0.5,0)</f>
        <v>0</v>
      </c>
    </row>
    <row r="108" spans="1:12" ht="12.75" customHeight="1">
      <c r="B108" s="15" t="s">
        <v>95</v>
      </c>
      <c r="C108" s="2">
        <f>IF('T4-1a. Life'!C108="Yes",0.5,0)</f>
        <v>0.5</v>
      </c>
      <c r="D108" s="2">
        <f>IF('T4-1a. Life'!D108="Yes",0.5,0)</f>
        <v>0</v>
      </c>
      <c r="E108" s="2">
        <f>IF('T4-1a. Life'!E108="Yes",0.5,0)</f>
        <v>0</v>
      </c>
      <c r="F108" s="2">
        <f>IF('T4-1a. Life'!F108="Yes",0.5,0)</f>
        <v>0</v>
      </c>
      <c r="G108" s="2">
        <f>IF('T4-1a. Life'!G108="Yes",0.5,0)</f>
        <v>0</v>
      </c>
      <c r="H108" s="2">
        <f>IF('T4-1a. Life'!H108="Yes",0.5,0)</f>
        <v>0</v>
      </c>
      <c r="I108" s="2">
        <f>IF('T4-1a. Life'!I108="Yes",0.5,0)</f>
        <v>0</v>
      </c>
      <c r="J108" s="2">
        <f>IF('T4-1a. Life'!J108="Yes",0.5,0)</f>
        <v>0</v>
      </c>
      <c r="K108" s="2">
        <f>IF('T4-1a. Life'!K108="Yes",0.5,0)</f>
        <v>0</v>
      </c>
      <c r="L108" s="2">
        <f>IF('T4-1a. Life'!L108="Yes",0.5,0)</f>
        <v>0.5</v>
      </c>
    </row>
    <row r="109" spans="1:12" ht="12.75" customHeight="1">
      <c r="B109" s="15" t="s">
        <v>96</v>
      </c>
      <c r="C109" s="2"/>
      <c r="D109" s="2"/>
      <c r="E109" s="2"/>
      <c r="F109" s="2"/>
      <c r="G109" s="2"/>
      <c r="H109" s="2"/>
      <c r="I109" s="2"/>
      <c r="J109" s="2"/>
      <c r="K109" s="2"/>
      <c r="L109" s="2"/>
    </row>
    <row r="110" spans="1:12" ht="12.75" customHeight="1">
      <c r="B110" s="6" t="s">
        <v>61</v>
      </c>
      <c r="D110" s="5"/>
      <c r="E110" s="5"/>
      <c r="F110" s="5"/>
      <c r="G110" s="5"/>
      <c r="H110" s="5"/>
      <c r="I110" s="5"/>
      <c r="J110" s="5"/>
      <c r="K110" s="5"/>
      <c r="L110" s="5"/>
    </row>
    <row r="111" spans="1:12" ht="12.75" customHeight="1">
      <c r="B111" s="15"/>
      <c r="C111" s="2"/>
      <c r="D111" s="2"/>
      <c r="E111" s="2"/>
      <c r="F111" s="2"/>
      <c r="G111" s="2"/>
      <c r="H111" s="2"/>
      <c r="I111" s="2"/>
      <c r="J111" s="2"/>
      <c r="K111" s="2"/>
      <c r="L111" s="2"/>
    </row>
    <row r="112" spans="1:12" ht="12.75" customHeight="1">
      <c r="B112" s="13" t="s">
        <v>189</v>
      </c>
      <c r="C112" s="23"/>
      <c r="D112" s="23"/>
      <c r="E112" s="23"/>
      <c r="F112" s="23"/>
      <c r="G112" s="23"/>
      <c r="H112" s="23"/>
      <c r="I112" s="23"/>
      <c r="J112" s="23"/>
      <c r="K112" s="23"/>
      <c r="L112" s="23"/>
    </row>
    <row r="113" spans="1:12" ht="12.75" customHeight="1">
      <c r="B113" s="13"/>
      <c r="C113" s="23"/>
      <c r="D113" s="23"/>
      <c r="E113" s="23"/>
      <c r="F113" s="23"/>
      <c r="G113" s="23"/>
      <c r="H113" s="23"/>
      <c r="I113" s="23"/>
      <c r="J113" s="23"/>
      <c r="K113" s="23"/>
      <c r="L113" s="23"/>
    </row>
    <row r="114" spans="1:12" ht="12.75" customHeight="1">
      <c r="A114" s="10">
        <v>12</v>
      </c>
      <c r="B114" s="5" t="s">
        <v>190</v>
      </c>
      <c r="D114" s="5"/>
      <c r="E114" s="5"/>
      <c r="F114" s="5"/>
      <c r="G114" s="5"/>
      <c r="H114" s="5"/>
      <c r="I114" s="5"/>
      <c r="J114" s="5"/>
      <c r="K114" s="5"/>
      <c r="L114" s="5"/>
    </row>
    <row r="115" spans="1:12" ht="12.75" customHeight="1">
      <c r="B115" s="15" t="s">
        <v>73</v>
      </c>
      <c r="C115" s="2">
        <f>IF('T4-1a. Life'!C115="..","..",IF('T4-1a. Life'!C115="Yes",1,0))</f>
        <v>0</v>
      </c>
      <c r="D115" s="2">
        <f>IF('T4-1a. Life'!D115="..","..",IF('T4-1a. Life'!D115="Yes",1,0))</f>
        <v>1</v>
      </c>
      <c r="E115" s="2">
        <f>IF('T4-1a. Life'!E115="..","..",IF('T4-1a. Life'!E115="Yes",1,0))</f>
        <v>0</v>
      </c>
      <c r="F115" s="2">
        <f>IF('T4-1a. Life'!F115="..","..",IF('T4-1a. Life'!F115="Yes",1,0))</f>
        <v>0</v>
      </c>
      <c r="G115" s="2">
        <f>IF('T4-1a. Life'!G115="..","..",IF('T4-1a. Life'!G115="Yes",1,0))</f>
        <v>1</v>
      </c>
      <c r="H115" s="2">
        <f>IF('T4-1a. Life'!H115="..","..",IF('T4-1a. Life'!H115="Yes",1,0))</f>
        <v>1</v>
      </c>
      <c r="I115" s="2">
        <f>IF('T4-1a. Life'!I115="..","..",IF('T4-1a. Life'!I115="Yes",1,0))</f>
        <v>1</v>
      </c>
      <c r="J115" s="2">
        <f>IF('T4-1a. Life'!J115="..","..",IF('T4-1a. Life'!J115="Yes",1,0))</f>
        <v>0</v>
      </c>
      <c r="K115" s="2">
        <f>IF('T4-1a. Life'!K115="..","..",IF('T4-1a. Life'!K115="Yes",1,0))</f>
        <v>0</v>
      </c>
      <c r="L115" s="2">
        <f>IF('T4-1a. Life'!L115="..","..",IF('T4-1a. Life'!L115="Yes",1,0))</f>
        <v>0</v>
      </c>
    </row>
    <row r="116" spans="1:12" ht="12.75" customHeight="1">
      <c r="B116" s="15" t="s">
        <v>191</v>
      </c>
      <c r="C116" s="2">
        <f>IF('T4-1a. Life'!C116="..","..",IF('T4-1a. Life'!C116="Yes",0.5,0))</f>
        <v>0</v>
      </c>
      <c r="D116" s="2">
        <f>IF('T4-1a. Life'!D116="..","..",IF('T4-1a. Life'!D116="Yes",0.5,0))</f>
        <v>0</v>
      </c>
      <c r="E116" s="2">
        <f>IF('T4-1a. Life'!E116="..","..",IF('T4-1a. Life'!E116="Yes",0.5,0))</f>
        <v>0</v>
      </c>
      <c r="F116" s="2">
        <f>IF('T4-1a. Life'!F116="..","..",IF('T4-1a. Life'!F116="Yes",0.5,0))</f>
        <v>0</v>
      </c>
      <c r="G116" s="2">
        <f>IF('T4-1a. Life'!G116="..","..",IF('T4-1a. Life'!G116="Yes",0.5,0))</f>
        <v>0</v>
      </c>
      <c r="H116" s="2">
        <f>IF('T4-1a. Life'!H116="..","..",IF('T4-1a. Life'!H116="Yes",0.5,0))</f>
        <v>0</v>
      </c>
      <c r="I116" s="2">
        <f>IF('T4-1a. Life'!I116="..","..",IF('T4-1a. Life'!I116="Yes",0.5,0))</f>
        <v>0</v>
      </c>
      <c r="J116" s="2">
        <f>IF('T4-1a. Life'!J116="..","..",IF('T4-1a. Life'!J116="Yes",0.5,0))</f>
        <v>0</v>
      </c>
      <c r="K116" s="2">
        <f>IF('T4-1a. Life'!K116="..","..",IF('T4-1a. Life'!K116="Yes",0.5,0))</f>
        <v>0</v>
      </c>
      <c r="L116" s="2">
        <f>IF('T4-1a. Life'!L116="..","..",IF('T4-1a. Life'!L116="Yes",0.5,0))</f>
        <v>0</v>
      </c>
    </row>
    <row r="117" spans="1:12" ht="12.75" customHeight="1">
      <c r="B117" s="15" t="s">
        <v>192</v>
      </c>
      <c r="C117" s="2"/>
      <c r="D117" s="2"/>
      <c r="E117" s="2"/>
      <c r="F117" s="2"/>
      <c r="G117" s="2"/>
      <c r="H117" s="2"/>
      <c r="I117" s="2"/>
      <c r="J117" s="2"/>
      <c r="K117" s="2"/>
      <c r="L117" s="2"/>
    </row>
    <row r="118" spans="1:12" ht="12.75" customHeight="1">
      <c r="B118" s="15" t="s">
        <v>193</v>
      </c>
      <c r="C118" s="2"/>
      <c r="D118" s="2"/>
      <c r="E118" s="2"/>
      <c r="F118" s="2"/>
      <c r="G118" s="2"/>
      <c r="H118" s="2"/>
      <c r="I118" s="2"/>
      <c r="J118" s="2"/>
      <c r="K118" s="2"/>
      <c r="L118" s="2"/>
    </row>
    <row r="119" spans="1:12" ht="12.75" customHeight="1">
      <c r="B119" s="6" t="s">
        <v>61</v>
      </c>
      <c r="D119" s="5"/>
      <c r="E119" s="5"/>
      <c r="F119" s="5"/>
      <c r="G119" s="5"/>
      <c r="H119" s="5"/>
      <c r="I119" s="5"/>
      <c r="J119" s="5"/>
      <c r="K119" s="5"/>
      <c r="L119" s="5"/>
    </row>
    <row r="120" spans="1:12" ht="12.75" customHeight="1">
      <c r="B120" s="6"/>
      <c r="D120" s="5"/>
      <c r="E120" s="5"/>
      <c r="F120" s="5"/>
      <c r="G120" s="5"/>
      <c r="H120" s="5"/>
      <c r="I120" s="5"/>
      <c r="J120" s="5"/>
      <c r="K120" s="5"/>
      <c r="L120" s="5"/>
    </row>
    <row r="121" spans="1:12" ht="12.75" customHeight="1">
      <c r="A121" s="10">
        <v>13</v>
      </c>
      <c r="B121" s="1" t="s">
        <v>194</v>
      </c>
      <c r="C121" s="2">
        <f>IF('T4-1a. Life'!C121="..","..",IF('T4-1a. Life'!C121="No",1,0))</f>
        <v>1</v>
      </c>
      <c r="D121" s="2">
        <f>IF('T4-1a. Life'!D121="..","..",IF('T4-1a. Life'!D121="No",1,0))</f>
        <v>1</v>
      </c>
      <c r="E121" s="2">
        <f>IF('T4-1a. Life'!E121="..","..",IF('T4-1a. Life'!E121="No",1,0))</f>
        <v>1</v>
      </c>
      <c r="F121" s="2">
        <f>IF('T4-1a. Life'!F121="..","..",IF('T4-1a. Life'!F121="No",1,0))</f>
        <v>1</v>
      </c>
      <c r="G121" s="2">
        <f>IF('T4-1a. Life'!G121="..","..",IF('T4-1a. Life'!G121="No",1,0))</f>
        <v>1</v>
      </c>
      <c r="H121" s="2">
        <f>IF('T4-1a. Life'!H121="..","..",IF('T4-1a. Life'!H121="No",1,0))</f>
        <v>1</v>
      </c>
      <c r="I121" s="2">
        <f>IF('T4-1a. Life'!I121="..","..",IF('T4-1a. Life'!I121="No",1,0))</f>
        <v>0</v>
      </c>
      <c r="J121" s="2">
        <f>IF('T4-1a. Life'!J121="..","..",IF('T4-1a. Life'!J121="No",1,0))</f>
        <v>1</v>
      </c>
      <c r="K121" s="2">
        <f>IF('T4-1a. Life'!K121="..","..",IF('T4-1a. Life'!K121="No",1,0))</f>
        <v>1</v>
      </c>
      <c r="L121" s="2">
        <f>IF('T4-1a. Life'!L121="..","..",IF('T4-1a. Life'!L121="No",1,0))</f>
        <v>1</v>
      </c>
    </row>
    <row r="122" spans="1:12" ht="12.75" customHeight="1">
      <c r="B122" s="6" t="s">
        <v>61</v>
      </c>
      <c r="D122" s="5"/>
      <c r="E122" s="5"/>
      <c r="F122" s="5"/>
      <c r="G122" s="5"/>
      <c r="H122" s="5"/>
      <c r="I122" s="5"/>
      <c r="J122" s="5"/>
      <c r="K122" s="5"/>
      <c r="L122" s="5"/>
    </row>
    <row r="123" spans="1:12" ht="12.75" customHeight="1">
      <c r="B123" s="6"/>
      <c r="D123" s="5"/>
      <c r="E123" s="5"/>
      <c r="F123" s="5"/>
      <c r="G123" s="5"/>
      <c r="H123" s="5"/>
      <c r="I123" s="5"/>
      <c r="J123" s="5"/>
      <c r="K123" s="5"/>
      <c r="L123" s="5"/>
    </row>
    <row r="124" spans="1:12" ht="12.75" customHeight="1">
      <c r="B124" s="13" t="s">
        <v>99</v>
      </c>
      <c r="C124" s="23"/>
      <c r="D124" s="23"/>
      <c r="E124" s="23"/>
      <c r="F124" s="23"/>
      <c r="G124" s="23"/>
      <c r="H124" s="23"/>
      <c r="I124" s="23"/>
      <c r="J124" s="23"/>
      <c r="K124" s="23"/>
      <c r="L124" s="23"/>
    </row>
    <row r="125" spans="1:12" ht="12.75" customHeight="1">
      <c r="B125" s="6"/>
      <c r="D125" s="5"/>
      <c r="E125" s="5"/>
      <c r="F125" s="5"/>
      <c r="G125" s="5"/>
      <c r="H125" s="5"/>
      <c r="I125" s="5"/>
      <c r="J125" s="5"/>
      <c r="K125" s="5"/>
      <c r="L125" s="5"/>
    </row>
    <row r="126" spans="1:12" ht="12.75" customHeight="1">
      <c r="A126" s="10">
        <v>14</v>
      </c>
      <c r="B126" s="5" t="s">
        <v>229</v>
      </c>
      <c r="D126" s="5"/>
      <c r="E126" s="5"/>
      <c r="F126" s="5"/>
      <c r="G126" s="5"/>
      <c r="H126" s="5"/>
      <c r="I126" s="5"/>
      <c r="J126" s="5"/>
      <c r="K126" s="5"/>
      <c r="L126" s="5"/>
    </row>
    <row r="127" spans="1:12" ht="12.75" customHeight="1">
      <c r="B127" s="15" t="s">
        <v>73</v>
      </c>
      <c r="C127" s="2">
        <f>IF('T4-1a. Life'!C127="..","..",IF('T4-1a. Life'!C127="Yes",1,0))</f>
        <v>0</v>
      </c>
      <c r="D127" s="2">
        <f>IF('T4-1a. Life'!D127="..","..",IF('T4-1a. Life'!D127="Yes",1,0))</f>
        <v>0</v>
      </c>
      <c r="E127" s="2">
        <f>IF('T4-1a. Life'!E127="..","..",IF('T4-1a. Life'!E127="Yes",1,0))</f>
        <v>0</v>
      </c>
      <c r="F127" s="2">
        <f>IF('T4-1a. Life'!F127="..","..",IF('T4-1a. Life'!F127="Yes",1,0))</f>
        <v>0</v>
      </c>
      <c r="G127" s="2">
        <f>IF('T4-1a. Life'!G127="..","..",IF('T4-1a. Life'!G127="Yes",1,0))</f>
        <v>0</v>
      </c>
      <c r="H127" s="2">
        <f>IF('T4-1a. Life'!H127="..","..",IF('T4-1a. Life'!H127="Yes",1,0))</f>
        <v>1</v>
      </c>
      <c r="I127" s="2">
        <f>IF('T4-1a. Life'!I127="..","..",IF('T4-1a. Life'!I127="Yes",1,0))</f>
        <v>0</v>
      </c>
      <c r="J127" s="2">
        <f>IF('T4-1a. Life'!J127="..","..",IF('T4-1a. Life'!J127="Yes",1,0))</f>
        <v>0</v>
      </c>
      <c r="K127" s="2">
        <f>IF('T4-1a. Life'!K127="..","..",IF('T4-1a. Life'!K127="Yes",1,0))</f>
        <v>0</v>
      </c>
      <c r="L127" s="2">
        <f>IF('T4-1a. Life'!L127="..","..",IF('T4-1a. Life'!L127="Yes",1,0))</f>
        <v>0</v>
      </c>
    </row>
    <row r="128" spans="1:12" ht="12.75" customHeight="1">
      <c r="B128" s="15" t="s">
        <v>195</v>
      </c>
      <c r="C128" s="2">
        <f>IF('T4-1a. Life'!C128="..","..",IF('T4-1a. Life'!C128="Yes",0.5,0))</f>
        <v>0</v>
      </c>
      <c r="D128" s="2">
        <f>IF('T4-1a. Life'!D128="..","..",IF('T4-1a. Life'!D128="Yes",0.5,0))</f>
        <v>0</v>
      </c>
      <c r="E128" s="2">
        <f>IF('T4-1a. Life'!E128="..","..",IF('T4-1a. Life'!E128="Yes",0.5,0))</f>
        <v>0</v>
      </c>
      <c r="F128" s="2">
        <f>IF('T4-1a. Life'!F128="..","..",IF('T4-1a. Life'!F128="Yes",0.5,0))</f>
        <v>0.5</v>
      </c>
      <c r="G128" s="2">
        <f>IF('T4-1a. Life'!G128="..","..",IF('T4-1a. Life'!G128="Yes",0.5,0))</f>
        <v>0</v>
      </c>
      <c r="H128" s="2">
        <f>IF('T4-1a. Life'!H128="..","..",IF('T4-1a. Life'!H128="Yes",0.5,0))</f>
        <v>0</v>
      </c>
      <c r="I128" s="2">
        <f>IF('T4-1a. Life'!I128="..","..",IF('T4-1a. Life'!I128="Yes",0.5,0))</f>
        <v>0.5</v>
      </c>
      <c r="J128" s="2">
        <f>IF('T4-1a. Life'!J128="..","..",IF('T4-1a. Life'!J128="Yes",0.5,0))</f>
        <v>0</v>
      </c>
      <c r="K128" s="2">
        <f>IF('T4-1a. Life'!K128="..","..",IF('T4-1a. Life'!K128="Yes",0.5,0))</f>
        <v>0</v>
      </c>
      <c r="L128" s="2">
        <f>IF('T4-1a. Life'!L128="..","..",IF('T4-1a. Life'!L128="Yes",0.5,0))</f>
        <v>0</v>
      </c>
    </row>
    <row r="129" spans="1:12" ht="12.75" customHeight="1">
      <c r="B129" s="15" t="s">
        <v>66</v>
      </c>
      <c r="C129" s="2"/>
      <c r="D129" s="2"/>
      <c r="E129" s="2"/>
      <c r="F129" s="2"/>
      <c r="G129" s="2"/>
      <c r="H129" s="2"/>
      <c r="I129" s="2"/>
      <c r="J129" s="2"/>
      <c r="K129" s="2"/>
      <c r="L129" s="2"/>
    </row>
    <row r="130" spans="1:12" ht="12.75" customHeight="1">
      <c r="B130" s="6" t="s">
        <v>61</v>
      </c>
      <c r="D130" s="5"/>
      <c r="E130" s="5"/>
      <c r="F130" s="5"/>
      <c r="G130" s="5"/>
      <c r="H130" s="5"/>
      <c r="I130" s="5"/>
      <c r="J130" s="5"/>
      <c r="K130" s="5"/>
      <c r="L130" s="5"/>
    </row>
    <row r="131" spans="1:12" ht="12.75" customHeight="1">
      <c r="B131" s="6"/>
      <c r="D131" s="5"/>
      <c r="E131" s="5"/>
      <c r="F131" s="5"/>
      <c r="G131" s="5"/>
      <c r="H131" s="5"/>
      <c r="I131" s="5"/>
      <c r="J131" s="5"/>
      <c r="K131" s="5"/>
      <c r="L131" s="5"/>
    </row>
    <row r="132" spans="1:12" ht="12.75" customHeight="1">
      <c r="B132" s="13" t="s">
        <v>100</v>
      </c>
      <c r="C132" s="23"/>
      <c r="D132" s="23"/>
      <c r="E132" s="23"/>
      <c r="F132" s="23"/>
      <c r="G132" s="23"/>
      <c r="H132" s="23"/>
      <c r="I132" s="23"/>
      <c r="J132" s="23"/>
      <c r="K132" s="23"/>
      <c r="L132" s="23"/>
    </row>
    <row r="133" spans="1:12" ht="12.75" customHeight="1">
      <c r="B133" s="6"/>
      <c r="D133" s="5"/>
      <c r="E133" s="5"/>
      <c r="F133" s="5"/>
      <c r="G133" s="5"/>
      <c r="H133" s="5"/>
      <c r="I133" s="5"/>
      <c r="J133" s="5"/>
      <c r="K133" s="5"/>
      <c r="L133" s="5"/>
    </row>
    <row r="134" spans="1:12" ht="12.75" customHeight="1">
      <c r="A134" s="10" t="s">
        <v>197</v>
      </c>
      <c r="B134" s="5" t="s">
        <v>196</v>
      </c>
      <c r="C134" s="5">
        <f>IF('T4-1a. Life'!C134="Not allowed",1,IF('T4-1a. Life'!C134="Yes",1,0))</f>
        <v>1</v>
      </c>
      <c r="D134" s="5">
        <f>IF('T4-1a. Life'!D134="Not allowed",1,IF('T4-1a. Life'!D134="Yes",1,0))</f>
        <v>1</v>
      </c>
      <c r="E134" s="5">
        <f>IF('T4-1a. Life'!E134="Not allowed",1,IF('T4-1a. Life'!E134="Yes",1,0))</f>
        <v>1</v>
      </c>
      <c r="F134" s="5">
        <f>IF('T4-1a. Life'!F134="Not allowed",1,IF('T4-1a. Life'!F134="Yes",1,0))</f>
        <v>1</v>
      </c>
      <c r="G134" s="5">
        <f>IF('T4-1a. Life'!G134="Not allowed",1,IF('T4-1a. Life'!G134="Yes",1,0))</f>
        <v>0</v>
      </c>
      <c r="H134" s="5">
        <f>IF('T4-1a. Life'!H134="Not allowed",1,IF('T4-1a. Life'!H134="Yes",1,0))</f>
        <v>1</v>
      </c>
      <c r="I134" s="5">
        <f>IF('T4-1a. Life'!I134="Not allowed",1,IF('T4-1a. Life'!I134="Yes",1,0))</f>
        <v>1</v>
      </c>
      <c r="J134" s="5">
        <f>IF('T4-1a. Life'!J134="Not allowed",1,IF('T4-1a. Life'!J134="Yes",1,0))</f>
        <v>0</v>
      </c>
      <c r="K134" s="5">
        <f>IF('T4-1a. Life'!K134="Not allowed",1,IF('T4-1a. Life'!K134="Yes",1,0))</f>
        <v>1</v>
      </c>
      <c r="L134" s="5">
        <f>IF('T4-1a. Life'!L134="Not allowed",1,IF('T4-1a. Life'!L134="Yes",1,0))</f>
        <v>1</v>
      </c>
    </row>
    <row r="135" spans="1:12" ht="12.75" customHeight="1">
      <c r="B135" s="15" t="s">
        <v>68</v>
      </c>
      <c r="C135" s="2"/>
      <c r="D135" s="2"/>
      <c r="E135" s="2"/>
      <c r="F135" s="2"/>
      <c r="G135" s="2"/>
      <c r="H135" s="2"/>
      <c r="I135" s="2"/>
      <c r="J135" s="2"/>
      <c r="K135" s="2"/>
      <c r="L135" s="2"/>
    </row>
    <row r="136" spans="1:12" ht="12.75" customHeight="1">
      <c r="B136" s="15" t="s">
        <v>69</v>
      </c>
      <c r="C136" s="2"/>
      <c r="D136" s="2"/>
      <c r="E136" s="2"/>
      <c r="F136" s="2"/>
      <c r="G136" s="2"/>
      <c r="H136" s="2"/>
      <c r="I136" s="2"/>
      <c r="J136" s="2"/>
      <c r="K136" s="2"/>
      <c r="L136" s="2"/>
    </row>
    <row r="137" spans="1:12" ht="12.75" customHeight="1">
      <c r="B137" s="15" t="s">
        <v>70</v>
      </c>
      <c r="C137" s="2"/>
      <c r="D137" s="2"/>
      <c r="E137" s="2"/>
      <c r="F137" s="2"/>
      <c r="G137" s="2"/>
      <c r="H137" s="2"/>
      <c r="I137" s="2"/>
      <c r="J137" s="2"/>
      <c r="K137" s="2"/>
      <c r="L137" s="2"/>
    </row>
    <row r="138" spans="1:12" ht="12.75" customHeight="1">
      <c r="B138" s="15" t="s">
        <v>101</v>
      </c>
      <c r="C138" s="2"/>
      <c r="D138" s="2"/>
      <c r="E138" s="2"/>
      <c r="F138" s="2"/>
      <c r="G138" s="2"/>
      <c r="H138" s="2"/>
      <c r="I138" s="2"/>
      <c r="J138" s="2"/>
      <c r="K138" s="2"/>
      <c r="L138" s="2"/>
    </row>
    <row r="139" spans="1:12" ht="12.75" customHeight="1">
      <c r="B139" s="15" t="s">
        <v>71</v>
      </c>
      <c r="C139" s="2"/>
      <c r="D139" s="2"/>
      <c r="E139" s="2"/>
      <c r="F139" s="2"/>
      <c r="G139" s="2"/>
      <c r="H139" s="2"/>
      <c r="I139" s="2"/>
      <c r="J139" s="2"/>
      <c r="K139" s="2"/>
      <c r="L139" s="2"/>
    </row>
    <row r="140" spans="1:12" ht="12.75" customHeight="1">
      <c r="B140" s="15" t="s">
        <v>72</v>
      </c>
      <c r="C140" s="2"/>
      <c r="D140" s="2"/>
      <c r="E140" s="2"/>
      <c r="F140" s="2"/>
      <c r="G140" s="2"/>
      <c r="H140" s="2"/>
      <c r="I140" s="2"/>
      <c r="J140" s="2"/>
      <c r="K140" s="2"/>
      <c r="L140" s="2"/>
    </row>
    <row r="141" spans="1:12" ht="12.75" customHeight="1">
      <c r="B141" s="6" t="s">
        <v>61</v>
      </c>
      <c r="D141" s="5"/>
      <c r="E141" s="5"/>
      <c r="F141" s="5"/>
      <c r="G141" s="5"/>
      <c r="H141" s="5"/>
      <c r="I141" s="5"/>
      <c r="J141" s="5"/>
      <c r="K141" s="5"/>
      <c r="L141" s="5"/>
    </row>
    <row r="142" spans="1:12" ht="12.75" customHeight="1">
      <c r="B142" s="6"/>
      <c r="D142" s="5"/>
      <c r="E142" s="5"/>
      <c r="F142" s="5"/>
      <c r="G142" s="5"/>
      <c r="H142" s="5"/>
      <c r="I142" s="5"/>
      <c r="J142" s="5"/>
      <c r="K142" s="5"/>
      <c r="L142" s="5"/>
    </row>
    <row r="143" spans="1:12" ht="12.75" customHeight="1">
      <c r="A143" s="10" t="s">
        <v>198</v>
      </c>
      <c r="B143" s="1" t="s">
        <v>102</v>
      </c>
      <c r="C143" s="5">
        <f>IF('T4-1a. Life'!C143="Not allowed",1,IF('T4-1a. Life'!C143="Yes",1,0))</f>
        <v>0</v>
      </c>
      <c r="D143" s="5">
        <f>IF('T4-1a. Life'!D143="Not allowed",1,IF('T4-1a. Life'!D143="Yes",1,0))</f>
        <v>0</v>
      </c>
      <c r="E143" s="5">
        <f>IF('T4-1a. Life'!E143="Not allowed",1,IF('T4-1a. Life'!E143="Yes",1,0))</f>
        <v>0</v>
      </c>
      <c r="F143" s="5">
        <f>IF('T4-1a. Life'!F143="Not allowed",1,IF('T4-1a. Life'!F143="Yes",1,0))</f>
        <v>0</v>
      </c>
      <c r="G143" s="5">
        <f>IF('T4-1a. Life'!G143="Not allowed",1,IF('T4-1a. Life'!G143="Yes",1,0))</f>
        <v>0</v>
      </c>
      <c r="H143" s="5">
        <f>IF('T4-1a. Life'!H143="Not allowed",1,IF('T4-1a. Life'!H143="Yes",1,0))</f>
        <v>1</v>
      </c>
      <c r="I143" s="5">
        <f>IF('T4-1a. Life'!I143="Not allowed",1,IF('T4-1a. Life'!I143="Yes",1,0))</f>
        <v>1</v>
      </c>
      <c r="J143" s="5">
        <f>IF('T4-1a. Life'!J143="Not allowed",1,IF('T4-1a. Life'!J143="Yes",1,0))</f>
        <v>0</v>
      </c>
      <c r="K143" s="5">
        <f>IF('T4-1a. Life'!K143="Not allowed",1,IF('T4-1a. Life'!K143="Yes",1,0))</f>
        <v>0</v>
      </c>
      <c r="L143" s="5">
        <f>IF('T4-1a. Life'!L143="Not allowed",1,IF('T4-1a. Life'!L143="Yes",1,0))</f>
        <v>0</v>
      </c>
    </row>
    <row r="144" spans="1:12" ht="12.75" customHeight="1">
      <c r="B144" s="15" t="s">
        <v>68</v>
      </c>
      <c r="C144" s="2"/>
      <c r="D144" s="2"/>
      <c r="E144" s="2"/>
      <c r="F144" s="2"/>
      <c r="G144" s="2"/>
      <c r="H144" s="2"/>
      <c r="I144" s="2"/>
      <c r="J144" s="2"/>
      <c r="K144" s="2"/>
      <c r="L144" s="2"/>
    </row>
    <row r="145" spans="1:12" ht="12.75" customHeight="1">
      <c r="B145" s="15" t="s">
        <v>69</v>
      </c>
      <c r="C145" s="2"/>
      <c r="D145" s="2"/>
      <c r="E145" s="2"/>
      <c r="F145" s="2"/>
      <c r="G145" s="2"/>
      <c r="H145" s="2"/>
      <c r="I145" s="2"/>
      <c r="J145" s="2"/>
      <c r="K145" s="2"/>
      <c r="L145" s="2"/>
    </row>
    <row r="146" spans="1:12" ht="12.75" customHeight="1">
      <c r="B146" s="15" t="s">
        <v>70</v>
      </c>
      <c r="C146" s="2"/>
      <c r="D146" s="2"/>
      <c r="E146" s="2"/>
      <c r="F146" s="2"/>
      <c r="G146" s="2"/>
      <c r="H146" s="2"/>
      <c r="I146" s="2"/>
      <c r="J146" s="2"/>
      <c r="K146" s="2"/>
      <c r="L146" s="2"/>
    </row>
    <row r="147" spans="1:12" ht="12.75" customHeight="1">
      <c r="B147" s="15" t="s">
        <v>101</v>
      </c>
      <c r="C147" s="2"/>
      <c r="D147" s="2"/>
      <c r="E147" s="2"/>
      <c r="F147" s="2"/>
      <c r="G147" s="2"/>
      <c r="H147" s="2"/>
      <c r="I147" s="2"/>
      <c r="J147" s="2"/>
      <c r="K147" s="2"/>
      <c r="L147" s="2"/>
    </row>
    <row r="148" spans="1:12" ht="12.75" customHeight="1">
      <c r="B148" s="15" t="s">
        <v>71</v>
      </c>
      <c r="C148" s="2"/>
      <c r="D148" s="2"/>
      <c r="E148" s="2"/>
      <c r="F148" s="2"/>
      <c r="G148" s="2"/>
      <c r="H148" s="2"/>
      <c r="I148" s="2"/>
      <c r="J148" s="2"/>
      <c r="K148" s="2"/>
      <c r="L148" s="2"/>
    </row>
    <row r="149" spans="1:12" ht="12.75" customHeight="1">
      <c r="B149" s="15" t="s">
        <v>72</v>
      </c>
      <c r="C149" s="2"/>
      <c r="D149" s="2"/>
      <c r="E149" s="2"/>
      <c r="F149" s="2"/>
      <c r="G149" s="2"/>
      <c r="H149" s="2"/>
      <c r="I149" s="2"/>
      <c r="J149" s="2"/>
      <c r="K149" s="2"/>
      <c r="L149" s="2"/>
    </row>
    <row r="150" spans="1:12" ht="12.75" customHeight="1">
      <c r="B150" s="6" t="s">
        <v>61</v>
      </c>
      <c r="D150" s="5"/>
      <c r="E150" s="5"/>
      <c r="F150" s="5"/>
      <c r="G150" s="5"/>
      <c r="H150" s="5"/>
      <c r="I150" s="5"/>
      <c r="J150" s="5"/>
      <c r="K150" s="5"/>
      <c r="L150" s="5"/>
    </row>
    <row r="151" spans="1:12" ht="12.75" customHeight="1">
      <c r="B151" s="6"/>
      <c r="D151" s="5"/>
      <c r="E151" s="5"/>
      <c r="F151" s="5"/>
      <c r="G151" s="5"/>
      <c r="H151" s="5"/>
      <c r="I151" s="5"/>
      <c r="J151" s="5"/>
      <c r="K151" s="5"/>
      <c r="L151" s="5"/>
    </row>
    <row r="152" spans="1:12" ht="12.75" customHeight="1">
      <c r="A152" s="10" t="s">
        <v>199</v>
      </c>
      <c r="B152" s="1" t="s">
        <v>200</v>
      </c>
      <c r="C152" s="25">
        <f>IF('T4-1a. Life'!C152="NA","",IF('T4-1a. Life'!C152="..","..",IF('T4-1a. Life'!C152="Not allowed",1,IF('T4-1a. Life'!C152&lt;31,0.75,IF('T4-1a. Life'!C152&lt;61,0.5,IF('T4-1a. Life'!C152&lt;91,0.25,0))))))</f>
        <v>0.75</v>
      </c>
      <c r="D152" s="25">
        <f>IF('T4-1a. Life'!D152="NA","",IF('T4-1a. Life'!D152="..","..",IF('T4-1a. Life'!D152="Not allowed",1,IF('T4-1a. Life'!D152&lt;31,0.75,IF('T4-1a. Life'!D152&lt;61,0.5,IF('T4-1a. Life'!D152&lt;91,0.25,0))))))</f>
        <v>0.75</v>
      </c>
      <c r="E152" s="25">
        <f>IF('T4-1a. Life'!E152="NA","",IF('T4-1a. Life'!E152="..","..",IF('T4-1a. Life'!E152="Not allowed",1,IF('T4-1a. Life'!E152&lt;31,0.75,IF('T4-1a. Life'!E152&lt;61,0.5,IF('T4-1a. Life'!E152&lt;91,0.25,0))))))</f>
        <v>0.5</v>
      </c>
      <c r="F152" s="25">
        <f>IF('T4-1a. Life'!F152="NA","",IF('T4-1a. Life'!F152="..","..",IF('T4-1a. Life'!F152="Not allowed",1,IF('T4-1a. Life'!F152&lt;31,0.75,IF('T4-1a. Life'!F152&lt;61,0.5,IF('T4-1a. Life'!F152&lt;91,0.25,0))))))</f>
        <v>0.75</v>
      </c>
      <c r="G152" s="25">
        <f>IF('T4-1a. Life'!G152="NA","",IF('T4-1a. Life'!G152="..","..",IF('T4-1a. Life'!G152="Not allowed",1,IF('T4-1a. Life'!G152&lt;31,0.75,IF('T4-1a. Life'!G152&lt;61,0.5,IF('T4-1a. Life'!G152&lt;91,0.25,0))))))</f>
        <v>0.25</v>
      </c>
      <c r="H152" s="25">
        <f>IF('T4-1a. Life'!H152="NA","",IF('T4-1a. Life'!H152="..","..",IF('T4-1a. Life'!H152="Not allowed",1,IF('T4-1a. Life'!H152&lt;31,0.75,IF('T4-1a. Life'!H152&lt;61,0.5,IF('T4-1a. Life'!H152&lt;91,0.25,0))))))</f>
        <v>1</v>
      </c>
      <c r="I152" s="25">
        <f>IF('T4-1a. Life'!I152="NA","",IF('T4-1a. Life'!I152="..","..",IF('T4-1a. Life'!I152="Not allowed",1,IF('T4-1a. Life'!I152&lt;31,0.75,IF('T4-1a. Life'!I152&lt;61,0.5,IF('T4-1a. Life'!I152&lt;91,0.25,0))))))</f>
        <v>0</v>
      </c>
      <c r="J152" s="25">
        <f>IF('T4-1a. Life'!J152="NA","",IF('T4-1a. Life'!J152="..","..",IF('T4-1a. Life'!J152="Not allowed",1,IF('T4-1a. Life'!J152&lt;31,0.75,IF('T4-1a. Life'!J152&lt;61,0.5,IF('T4-1a. Life'!J152&lt;91,0.25,0))))))</f>
        <v>0.5</v>
      </c>
      <c r="K152" s="25">
        <f>IF('T4-1a. Life'!K152="NA","",IF('T4-1a. Life'!K152="..","..",IF('T4-1a. Life'!K152="Not allowed",1,IF('T4-1a. Life'!K152&lt;31,0.75,IF('T4-1a. Life'!K152&lt;61,0.5,IF('T4-1a. Life'!K152&lt;91,0.25,0))))))</f>
        <v>0.25</v>
      </c>
      <c r="L152" s="25">
        <f>IF('T4-1a. Life'!L152="NA","",IF('T4-1a. Life'!L152="..","..",IF('T4-1a. Life'!L152="Not allowed",1,IF('T4-1a. Life'!L152&lt;31,0.75,IF('T4-1a. Life'!L152&lt;61,0.5,IF('T4-1a. Life'!L152&lt;91,0.25,0))))))</f>
        <v>0.25</v>
      </c>
    </row>
    <row r="153" spans="1:12" ht="12.75" customHeight="1">
      <c r="B153" s="5" t="s">
        <v>103</v>
      </c>
      <c r="C153" s="25">
        <f>IF('T4-1a. Life'!C153="NA","",IF('T4-1a. Life'!C153="..","..",IF('T4-1a. Life'!C153="Not allowed",1,IF('T4-1a. Life'!C153&lt;1.01,0.8,IF('T4-1a. Life'!C153&lt;2.01,0.6,IF('T4-1a. Life'!C153&lt;3.01,0.4,IF('T4-1a. Life'!C153&lt;4.01,0.2,0)))))))</f>
        <v>0.6</v>
      </c>
      <c r="D153" s="25">
        <f>IF('T4-1a. Life'!D153="NA","",IF('T4-1a. Life'!D153="..","..",IF('T4-1a. Life'!D153="Not allowed",1,IF('T4-1a. Life'!D153&lt;1.01,0.8,IF('T4-1a. Life'!D153&lt;2.01,0.6,IF('T4-1a. Life'!D153&lt;3.01,0.4,IF('T4-1a. Life'!D153&lt;4.01,0.2,0)))))))</f>
        <v>0.8</v>
      </c>
      <c r="E153" s="25">
        <f>IF('T4-1a. Life'!E153="NA","",IF('T4-1a. Life'!E153="..","..",IF('T4-1a. Life'!E153="Not allowed",1,IF('T4-1a. Life'!E153&lt;1.01,0.8,IF('T4-1a. Life'!E153&lt;2.01,0.6,IF('T4-1a. Life'!E153&lt;3.01,0.4,IF('T4-1a. Life'!E153&lt;4.01,0.2,0)))))))</f>
        <v>0</v>
      </c>
      <c r="F153" s="25">
        <f>IF('T4-1a. Life'!F153="NA","",IF('T4-1a. Life'!F153="..","..",IF('T4-1a. Life'!F153="Not allowed",1,IF('T4-1a. Life'!F153&lt;1.01,0.8,IF('T4-1a. Life'!F153&lt;2.01,0.6,IF('T4-1a. Life'!F153&lt;3.01,0.4,IF('T4-1a. Life'!F153&lt;4.01,0.2,0)))))))</f>
        <v>0.8</v>
      </c>
      <c r="G153" s="25">
        <f>IF('T4-1a. Life'!G153="NA","",IF('T4-1a. Life'!G153="..","..",IF('T4-1a. Life'!G153="Not allowed",1,IF('T4-1a. Life'!G153&lt;1.01,0.8,IF('T4-1a. Life'!G153&lt;2.01,0.6,IF('T4-1a. Life'!G153&lt;3.01,0.4,IF('T4-1a. Life'!G153&lt;4.01,0.2,0)))))))</f>
        <v>0</v>
      </c>
      <c r="H153" s="25">
        <f>IF('T4-1a. Life'!H153="NA","",IF('T4-1a. Life'!H153="..","..",IF('T4-1a. Life'!H153="Not allowed",1,IF('T4-1a. Life'!H153&lt;1.01,0.8,IF('T4-1a. Life'!H153&lt;2.01,0.6,IF('T4-1a. Life'!H153&lt;3.01,0.4,IF('T4-1a. Life'!H153&lt;4.01,0.2,0)))))))</f>
        <v>1</v>
      </c>
      <c r="I153" s="25">
        <f>IF('T4-1a. Life'!I153="NA","",IF('T4-1a. Life'!I153="..","..",IF('T4-1a. Life'!I153="Not allowed",1,IF('T4-1a. Life'!I153&lt;1.01,0.8,IF('T4-1a. Life'!I153&lt;2.01,0.6,IF('T4-1a. Life'!I153&lt;3.01,0.4,IF('T4-1a. Life'!I153&lt;4.01,0.2,0)))))))</f>
        <v>0</v>
      </c>
      <c r="J153" s="25">
        <f>IF('T4-1a. Life'!J153="NA","",IF('T4-1a. Life'!J153="..","..",IF('T4-1a. Life'!J153="Not allowed",1,IF('T4-1a. Life'!J153&lt;1.01,0.8,IF('T4-1a. Life'!J153&lt;2.01,0.6,IF('T4-1a. Life'!J153&lt;3.01,0.4,IF('T4-1a. Life'!J153&lt;4.01,0.2,0)))))))</f>
        <v>0.6</v>
      </c>
      <c r="K153" s="25">
        <f>IF('T4-1a. Life'!K153="NA","",IF('T4-1a. Life'!K153="..","..",IF('T4-1a. Life'!K153="Not allowed",1,IF('T4-1a. Life'!K153&lt;1.01,0.8,IF('T4-1a. Life'!K153&lt;2.01,0.6,IF('T4-1a. Life'!K153&lt;3.01,0.4,IF('T4-1a. Life'!K153&lt;4.01,0.2,0)))))))</f>
        <v>0.8</v>
      </c>
      <c r="L153" s="25">
        <f>IF('T4-1a. Life'!L153="NA","",IF('T4-1a. Life'!L153="..","..",IF('T4-1a. Life'!L153="Not allowed",1,IF('T4-1a. Life'!L153&lt;1.01,0.8,IF('T4-1a. Life'!L153&lt;2.01,0.6,IF('T4-1a. Life'!L153&lt;3.01,0.4,IF('T4-1a. Life'!L153&lt;4.01,0.2,0)))))))</f>
        <v>0.4</v>
      </c>
    </row>
    <row r="154" spans="1:12" ht="12.75" customHeight="1">
      <c r="B154" s="6" t="s">
        <v>61</v>
      </c>
      <c r="D154" s="5"/>
      <c r="E154" s="5"/>
      <c r="F154" s="5"/>
      <c r="G154" s="5"/>
      <c r="H154" s="5"/>
      <c r="I154" s="5"/>
      <c r="J154" s="5"/>
      <c r="K154" s="5"/>
      <c r="L154" s="5"/>
    </row>
    <row r="155" spans="1:12" ht="12.75" customHeight="1">
      <c r="B155" s="6"/>
      <c r="D155" s="5"/>
      <c r="E155" s="5"/>
      <c r="F155" s="5"/>
      <c r="G155" s="5"/>
      <c r="H155" s="5"/>
      <c r="I155" s="5"/>
      <c r="J155" s="5"/>
      <c r="K155" s="5"/>
      <c r="L155" s="5"/>
    </row>
    <row r="156" spans="1:12" ht="12.75" customHeight="1">
      <c r="B156" s="1" t="s">
        <v>104</v>
      </c>
      <c r="C156" s="2"/>
      <c r="D156" s="2"/>
      <c r="E156" s="2"/>
      <c r="F156" s="2"/>
      <c r="G156" s="2"/>
      <c r="H156" s="2"/>
      <c r="I156" s="2"/>
      <c r="J156" s="2"/>
      <c r="K156" s="2"/>
      <c r="L156" s="2"/>
    </row>
    <row r="157" spans="1:12" ht="12.75" customHeight="1">
      <c r="B157" s="6"/>
      <c r="D157" s="5"/>
      <c r="E157" s="5"/>
      <c r="F157" s="5"/>
      <c r="G157" s="5"/>
      <c r="H157" s="5"/>
      <c r="I157" s="5"/>
      <c r="J157" s="5"/>
      <c r="K157" s="5"/>
      <c r="L157" s="5"/>
    </row>
    <row r="158" spans="1:12" ht="12.75" customHeight="1">
      <c r="A158" s="10" t="s">
        <v>201</v>
      </c>
      <c r="B158" s="1" t="s">
        <v>202</v>
      </c>
      <c r="C158" s="2"/>
      <c r="D158" s="2"/>
      <c r="E158" s="2"/>
      <c r="F158" s="2"/>
      <c r="G158" s="2"/>
      <c r="H158" s="2"/>
      <c r="I158" s="2"/>
      <c r="J158" s="2"/>
      <c r="K158" s="2"/>
      <c r="L158" s="2"/>
    </row>
    <row r="159" spans="1:12" ht="12.75" customHeight="1">
      <c r="B159" s="15" t="s">
        <v>203</v>
      </c>
      <c r="C159" s="2"/>
      <c r="D159" s="2"/>
      <c r="E159" s="2"/>
      <c r="F159" s="2"/>
      <c r="G159" s="2"/>
      <c r="H159" s="2"/>
      <c r="I159" s="2"/>
      <c r="J159" s="2"/>
      <c r="K159" s="2"/>
      <c r="L159" s="2"/>
    </row>
    <row r="160" spans="1:12" ht="12.75" customHeight="1">
      <c r="B160" s="15" t="s">
        <v>74</v>
      </c>
      <c r="C160" s="26">
        <f>IF('T4-1a. Life'!C160="..","..",(100-'T4-1a. Life'!C160)/100)</f>
        <v>0</v>
      </c>
      <c r="D160" s="26">
        <f>IF('T4-1a. Life'!D160="..","..",(100-'T4-1a. Life'!D160)/100)</f>
        <v>0</v>
      </c>
      <c r="E160" s="26">
        <f>IF('T4-1a. Life'!E160="..","..",(100-'T4-1a. Life'!E160)/100)</f>
        <v>0</v>
      </c>
      <c r="F160" s="26">
        <f>IF('T4-1a. Life'!F160="..","..",(100-'T4-1a. Life'!F160)/100)</f>
        <v>0</v>
      </c>
      <c r="G160" s="26">
        <f>IF('T4-1a. Life'!G160="..","..",(100-'T4-1a. Life'!G160)/100)</f>
        <v>0</v>
      </c>
      <c r="H160" s="26">
        <f>IF('T4-1a. Life'!H160="..","..",(100-'T4-1a. Life'!H160)/100)</f>
        <v>1</v>
      </c>
      <c r="I160" s="26">
        <f>IF('T4-1a. Life'!I160="..","..",(100-'T4-1a. Life'!I160)/100)</f>
        <v>0</v>
      </c>
      <c r="J160" s="26">
        <f>IF('T4-1a. Life'!J160="..","..",(100-'T4-1a. Life'!J160)/100)</f>
        <v>0</v>
      </c>
      <c r="K160" s="26">
        <f>IF('T4-1a. Life'!K160="..","..",(100-'T4-1a. Life'!K160)/100)</f>
        <v>0</v>
      </c>
      <c r="L160" s="26">
        <f>IF('T4-1a. Life'!L160="..","..",(100-'T4-1a. Life'!L160)/100)</f>
        <v>0</v>
      </c>
    </row>
    <row r="161" spans="1:12" ht="12.75" customHeight="1">
      <c r="B161" s="15" t="s">
        <v>75</v>
      </c>
      <c r="C161" s="2"/>
      <c r="D161" s="2"/>
      <c r="E161" s="2"/>
      <c r="F161" s="2"/>
      <c r="G161" s="2"/>
      <c r="H161" s="2"/>
      <c r="I161" s="2"/>
      <c r="J161" s="2"/>
      <c r="K161" s="2"/>
      <c r="L161" s="2"/>
    </row>
    <row r="162" spans="1:12" ht="12.75" customHeight="1">
      <c r="B162" s="15" t="s">
        <v>74</v>
      </c>
      <c r="C162" s="26">
        <f>IF('T4-1a. Life'!C162="..","..",(100-'T4-1a. Life'!C162)/100)</f>
        <v>0</v>
      </c>
      <c r="D162" s="26">
        <f>IF('T4-1a. Life'!D162="..","..",(100-'T4-1a. Life'!D162)/100)</f>
        <v>0</v>
      </c>
      <c r="E162" s="26">
        <f>IF('T4-1a. Life'!E162="..","..",(100-'T4-1a. Life'!E162)/100)</f>
        <v>0</v>
      </c>
      <c r="F162" s="26">
        <f>IF('T4-1a. Life'!F162="..","..",(100-'T4-1a. Life'!F162)/100)</f>
        <v>0</v>
      </c>
      <c r="G162" s="26">
        <f>IF('T4-1a. Life'!G162="..","..",(100-'T4-1a. Life'!G162)/100)</f>
        <v>0</v>
      </c>
      <c r="H162" s="26">
        <f>IF('T4-1a. Life'!H162="..","..",(100-'T4-1a. Life'!H162)/100)</f>
        <v>1</v>
      </c>
      <c r="I162" s="26">
        <f>IF('T4-1a. Life'!I162="..","..",(100-'T4-1a. Life'!I162)/100)</f>
        <v>0</v>
      </c>
      <c r="J162" s="26">
        <f>IF('T4-1a. Life'!J162="..","..",(100-'T4-1a. Life'!J162)/100)</f>
        <v>0</v>
      </c>
      <c r="K162" s="26">
        <f>IF('T4-1a. Life'!K162="..","..",(100-'T4-1a. Life'!K162)/100)</f>
        <v>0</v>
      </c>
      <c r="L162" s="26">
        <f>IF('T4-1a. Life'!L162="..","..",(100-'T4-1a. Life'!L162)/100)</f>
        <v>0</v>
      </c>
    </row>
    <row r="163" spans="1:12" ht="12.75" customHeight="1">
      <c r="B163" s="6" t="s">
        <v>61</v>
      </c>
      <c r="D163" s="5"/>
      <c r="E163" s="5"/>
      <c r="F163" s="5"/>
      <c r="G163" s="5"/>
      <c r="H163" s="5"/>
      <c r="I163" s="5"/>
      <c r="J163" s="5"/>
      <c r="K163" s="5"/>
      <c r="L163" s="5"/>
    </row>
    <row r="164" spans="1:12" ht="12.75" customHeight="1">
      <c r="B164" s="6"/>
      <c r="D164" s="5"/>
      <c r="E164" s="5"/>
      <c r="F164" s="5"/>
      <c r="G164" s="5"/>
      <c r="H164" s="5"/>
      <c r="I164" s="5"/>
      <c r="J164" s="5"/>
      <c r="K164" s="5"/>
      <c r="L164" s="5"/>
    </row>
    <row r="165" spans="1:12" ht="12.75" customHeight="1">
      <c r="A165" s="10" t="s">
        <v>204</v>
      </c>
      <c r="B165" s="1" t="s">
        <v>205</v>
      </c>
      <c r="C165" s="2"/>
      <c r="D165" s="2"/>
      <c r="E165" s="2"/>
      <c r="F165" s="2"/>
      <c r="G165" s="2"/>
      <c r="H165" s="2"/>
      <c r="I165" s="2"/>
      <c r="J165" s="2"/>
      <c r="K165" s="2"/>
      <c r="L165" s="2"/>
    </row>
    <row r="166" spans="1:12" ht="12.75" customHeight="1">
      <c r="B166" s="15" t="s">
        <v>203</v>
      </c>
      <c r="C166" s="2"/>
      <c r="D166" s="2"/>
      <c r="E166" s="2"/>
      <c r="F166" s="2"/>
      <c r="G166" s="2"/>
      <c r="H166" s="2"/>
      <c r="I166" s="2"/>
      <c r="J166" s="2"/>
      <c r="K166" s="2"/>
      <c r="L166" s="2"/>
    </row>
    <row r="167" spans="1:12" ht="12.75" customHeight="1">
      <c r="B167" s="15" t="s">
        <v>74</v>
      </c>
      <c r="C167" s="26">
        <f>IF('T4-1a. Life'!C167="..","..",(100-'T4-1a. Life'!C167)/100)</f>
        <v>0</v>
      </c>
      <c r="D167" s="26">
        <f>IF('T4-1a. Life'!D167="..","..",(100-'T4-1a. Life'!D167)/100)</f>
        <v>0</v>
      </c>
      <c r="E167" s="26">
        <f>IF('T4-1a. Life'!E167="..","..",(100-'T4-1a. Life'!E167)/100)</f>
        <v>0.01</v>
      </c>
      <c r="F167" s="26">
        <f>IF('T4-1a. Life'!F167="..","..",(100-'T4-1a. Life'!F167)/100)</f>
        <v>0</v>
      </c>
      <c r="G167" s="26">
        <f>IF('T4-1a. Life'!G167="..","..",(100-'T4-1a. Life'!G167)/100)</f>
        <v>0.7</v>
      </c>
      <c r="H167" s="26">
        <f>IF('T4-1a. Life'!H167="..","..",(100-'T4-1a. Life'!H167)/100)</f>
        <v>1</v>
      </c>
      <c r="I167" s="26">
        <f>IF('T4-1a. Life'!I167="..","..",(100-'T4-1a. Life'!I167)/100)</f>
        <v>0</v>
      </c>
      <c r="J167" s="26">
        <f>IF('T4-1a. Life'!J167="..","..",(100-'T4-1a. Life'!J167)/100)</f>
        <v>0</v>
      </c>
      <c r="K167" s="26">
        <f>IF('T4-1a. Life'!K167="..","..",(100-'T4-1a. Life'!K167)/100)</f>
        <v>0.75</v>
      </c>
      <c r="L167" s="26">
        <f>IF('T4-1a. Life'!L167="..","..",(100-'T4-1a. Life'!L167)/100)</f>
        <v>0</v>
      </c>
    </row>
    <row r="168" spans="1:12" ht="12.75" customHeight="1">
      <c r="B168" s="15" t="s">
        <v>75</v>
      </c>
      <c r="C168" s="2"/>
      <c r="D168" s="2"/>
      <c r="E168" s="2"/>
      <c r="F168" s="2"/>
      <c r="G168" s="2"/>
      <c r="H168" s="2"/>
      <c r="I168" s="2"/>
      <c r="J168" s="2"/>
      <c r="K168" s="2"/>
      <c r="L168" s="2"/>
    </row>
    <row r="169" spans="1:12" ht="12.75" customHeight="1">
      <c r="B169" s="15" t="s">
        <v>74</v>
      </c>
      <c r="C169" s="26">
        <f>IF('T4-1a. Life'!C169="..","..",(100-'T4-1a. Life'!C169)/100)</f>
        <v>0</v>
      </c>
      <c r="D169" s="26">
        <f>IF('T4-1a. Life'!D169="..","..",(100-'T4-1a. Life'!D169)/100)</f>
        <v>0</v>
      </c>
      <c r="E169" s="26">
        <f>IF('T4-1a. Life'!E169="..","..",(100-'T4-1a. Life'!E169)/100)</f>
        <v>0.2</v>
      </c>
      <c r="F169" s="26">
        <f>IF('T4-1a. Life'!F169="..","..",(100-'T4-1a. Life'!F169)/100)</f>
        <v>0</v>
      </c>
      <c r="G169" s="26">
        <f>IF('T4-1a. Life'!G169="..","..",(100-'T4-1a. Life'!G169)/100)</f>
        <v>0.7</v>
      </c>
      <c r="H169" s="26">
        <f>IF('T4-1a. Life'!H169="..","..",(100-'T4-1a. Life'!H169)/100)</f>
        <v>1</v>
      </c>
      <c r="I169" s="26">
        <f>IF('T4-1a. Life'!I169="..","..",(100-'T4-1a. Life'!I169)/100)</f>
        <v>0</v>
      </c>
      <c r="J169" s="26">
        <f>IF('T4-1a. Life'!J169="..","..",(100-'T4-1a. Life'!J169)/100)</f>
        <v>0</v>
      </c>
      <c r="K169" s="26">
        <f>IF('T4-1a. Life'!K169="..","..",(100-'T4-1a. Life'!K169)/100)</f>
        <v>0.75</v>
      </c>
      <c r="L169" s="26">
        <f>IF('T4-1a. Life'!L169="..","..",(100-'T4-1a. Life'!L169)/100)</f>
        <v>0</v>
      </c>
    </row>
    <row r="170" spans="1:12" ht="12.75" customHeight="1">
      <c r="B170" s="6" t="s">
        <v>61</v>
      </c>
      <c r="D170" s="5"/>
      <c r="E170" s="5"/>
      <c r="F170" s="5"/>
      <c r="G170" s="5"/>
      <c r="H170" s="5"/>
      <c r="I170" s="5"/>
      <c r="J170" s="5"/>
      <c r="K170" s="5"/>
      <c r="L170" s="5"/>
    </row>
    <row r="171" spans="1:12" ht="12.75" customHeight="1">
      <c r="B171" s="6"/>
      <c r="D171" s="5"/>
      <c r="E171" s="5"/>
      <c r="F171" s="5"/>
      <c r="G171" s="5"/>
      <c r="H171" s="5"/>
      <c r="I171" s="5"/>
      <c r="J171" s="5"/>
      <c r="K171" s="5"/>
      <c r="L171" s="5"/>
    </row>
    <row r="172" spans="1:12" ht="12.75" customHeight="1">
      <c r="B172" s="1" t="s">
        <v>105</v>
      </c>
      <c r="C172" s="2"/>
      <c r="D172" s="2"/>
      <c r="E172" s="2"/>
      <c r="F172" s="2"/>
      <c r="G172" s="2"/>
      <c r="H172" s="2"/>
      <c r="I172" s="2"/>
      <c r="J172" s="2"/>
      <c r="K172" s="2"/>
      <c r="L172" s="2"/>
    </row>
    <row r="173" spans="1:12" ht="12.75" customHeight="1">
      <c r="B173" s="6"/>
      <c r="D173" s="5"/>
      <c r="E173" s="5"/>
      <c r="F173" s="5"/>
      <c r="G173" s="5"/>
      <c r="H173" s="5"/>
      <c r="I173" s="5"/>
      <c r="J173" s="5"/>
      <c r="K173" s="5"/>
      <c r="L173" s="5"/>
    </row>
    <row r="174" spans="1:12" ht="12.75" customHeight="1">
      <c r="B174" s="19" t="s">
        <v>106</v>
      </c>
      <c r="C174" s="23"/>
      <c r="D174" s="23"/>
      <c r="E174" s="23"/>
      <c r="F174" s="23"/>
      <c r="G174" s="23"/>
      <c r="H174" s="23"/>
      <c r="I174" s="23"/>
      <c r="J174" s="23"/>
      <c r="K174" s="23"/>
      <c r="L174" s="23"/>
    </row>
    <row r="175" spans="1:12" ht="12.75" customHeight="1">
      <c r="B175" s="6"/>
      <c r="D175" s="5"/>
      <c r="E175" s="5"/>
      <c r="F175" s="5"/>
      <c r="G175" s="5"/>
      <c r="H175" s="5"/>
      <c r="I175" s="5"/>
      <c r="J175" s="5"/>
      <c r="K175" s="5"/>
      <c r="L175" s="5"/>
    </row>
    <row r="176" spans="1:12" ht="12.75" customHeight="1">
      <c r="A176" s="10" t="s">
        <v>111</v>
      </c>
      <c r="B176" s="1" t="s">
        <v>107</v>
      </c>
      <c r="C176" s="2"/>
      <c r="D176" s="2"/>
      <c r="E176" s="2"/>
      <c r="F176" s="2"/>
      <c r="G176" s="2"/>
      <c r="H176" s="2"/>
      <c r="I176" s="2"/>
      <c r="J176" s="2"/>
      <c r="K176" s="2"/>
      <c r="L176" s="2"/>
    </row>
    <row r="177" spans="1:12" ht="12.75" customHeight="1">
      <c r="B177" s="15" t="s">
        <v>108</v>
      </c>
      <c r="C177" s="2"/>
      <c r="D177" s="2"/>
      <c r="E177" s="2"/>
      <c r="F177" s="2"/>
      <c r="G177" s="2"/>
      <c r="H177" s="2"/>
      <c r="I177" s="2"/>
      <c r="J177" s="2"/>
      <c r="K177" s="2"/>
      <c r="L177" s="2"/>
    </row>
    <row r="178" spans="1:12" ht="12.75" customHeight="1">
      <c r="B178" s="15" t="s">
        <v>109</v>
      </c>
      <c r="C178" s="2"/>
      <c r="D178" s="2"/>
      <c r="E178" s="2"/>
      <c r="F178" s="2"/>
      <c r="G178" s="2"/>
      <c r="H178" s="2"/>
      <c r="I178" s="2"/>
      <c r="J178" s="2"/>
      <c r="K178" s="2"/>
      <c r="L178" s="2"/>
    </row>
    <row r="179" spans="1:12" ht="12.75" customHeight="1">
      <c r="B179" s="15" t="s">
        <v>110</v>
      </c>
      <c r="C179" s="2"/>
      <c r="D179" s="2"/>
      <c r="E179" s="2"/>
      <c r="F179" s="2"/>
      <c r="G179" s="2"/>
      <c r="H179" s="2"/>
      <c r="I179" s="2"/>
      <c r="J179" s="2"/>
      <c r="K179" s="2"/>
      <c r="L179" s="2"/>
    </row>
    <row r="180" spans="1:12" ht="12.75" customHeight="1">
      <c r="B180" s="15" t="s">
        <v>135</v>
      </c>
      <c r="C180" s="2"/>
      <c r="D180" s="2"/>
      <c r="E180" s="2"/>
      <c r="F180" s="2"/>
      <c r="G180" s="2"/>
      <c r="H180" s="2"/>
      <c r="I180" s="2"/>
      <c r="J180" s="2"/>
      <c r="K180" s="2"/>
      <c r="L180" s="2"/>
    </row>
    <row r="181" spans="1:12" ht="12.75" customHeight="1">
      <c r="B181" s="6" t="s">
        <v>61</v>
      </c>
      <c r="D181" s="5"/>
      <c r="E181" s="5"/>
      <c r="F181" s="5"/>
      <c r="G181" s="5"/>
      <c r="H181" s="5"/>
      <c r="I181" s="5"/>
      <c r="J181" s="5"/>
      <c r="K181" s="5"/>
      <c r="L181" s="5"/>
    </row>
    <row r="182" spans="1:12" ht="12.75" customHeight="1">
      <c r="B182" s="6"/>
      <c r="D182" s="5"/>
      <c r="E182" s="5"/>
      <c r="F182" s="5"/>
      <c r="G182" s="5"/>
      <c r="H182" s="5"/>
      <c r="I182" s="5"/>
      <c r="J182" s="5"/>
      <c r="K182" s="5"/>
      <c r="L182" s="5"/>
    </row>
    <row r="183" spans="1:12" ht="12.75" customHeight="1">
      <c r="A183" s="10" t="s">
        <v>140</v>
      </c>
      <c r="B183" s="1" t="s">
        <v>136</v>
      </c>
      <c r="C183" s="2"/>
      <c r="D183" s="2"/>
      <c r="E183" s="2"/>
      <c r="F183" s="2"/>
      <c r="G183" s="2"/>
      <c r="H183" s="2"/>
      <c r="I183" s="2"/>
      <c r="J183" s="2"/>
      <c r="K183" s="2"/>
      <c r="L183" s="2"/>
    </row>
    <row r="184" spans="1:12" ht="12.75" customHeight="1">
      <c r="B184" s="15" t="s">
        <v>137</v>
      </c>
      <c r="C184" s="2"/>
      <c r="D184" s="2"/>
      <c r="E184" s="2"/>
      <c r="F184" s="2"/>
      <c r="G184" s="2"/>
      <c r="H184" s="2"/>
      <c r="I184" s="2"/>
      <c r="J184" s="2"/>
      <c r="K184" s="2"/>
      <c r="L184" s="2"/>
    </row>
    <row r="185" spans="1:12" ht="12.75" customHeight="1">
      <c r="B185" s="15" t="s">
        <v>138</v>
      </c>
      <c r="C185" s="24"/>
      <c r="D185" s="24"/>
      <c r="E185" s="24"/>
      <c r="F185" s="24"/>
      <c r="G185" s="24"/>
      <c r="H185" s="24"/>
      <c r="I185" s="24"/>
      <c r="J185" s="24"/>
      <c r="K185" s="24"/>
      <c r="L185" s="24"/>
    </row>
    <row r="186" spans="1:12" ht="12.75" customHeight="1">
      <c r="B186" s="15" t="s">
        <v>139</v>
      </c>
      <c r="C186" s="2"/>
      <c r="D186" s="2"/>
      <c r="E186" s="2"/>
      <c r="F186" s="2"/>
      <c r="G186" s="2"/>
      <c r="H186" s="2"/>
      <c r="I186" s="2"/>
      <c r="J186" s="2"/>
      <c r="K186" s="2"/>
      <c r="L186" s="2"/>
    </row>
    <row r="187" spans="1:12" ht="12.75" customHeight="1">
      <c r="B187" s="6" t="s">
        <v>61</v>
      </c>
      <c r="D187" s="5"/>
      <c r="E187" s="5"/>
      <c r="F187" s="5"/>
      <c r="G187" s="5"/>
      <c r="H187" s="5"/>
      <c r="I187" s="5"/>
      <c r="J187" s="5"/>
      <c r="K187" s="5"/>
      <c r="L187" s="5"/>
    </row>
    <row r="188" spans="1:12" ht="12.75" customHeight="1">
      <c r="B188" s="6"/>
      <c r="D188" s="5"/>
      <c r="E188" s="5"/>
      <c r="F188" s="5"/>
      <c r="G188" s="5"/>
      <c r="H188" s="5"/>
      <c r="I188" s="5"/>
      <c r="J188" s="5"/>
      <c r="K188" s="5"/>
      <c r="L188" s="5"/>
    </row>
    <row r="189" spans="1:12" ht="12.75" customHeight="1">
      <c r="B189" s="13" t="s">
        <v>141</v>
      </c>
      <c r="C189" s="23"/>
      <c r="D189" s="23"/>
      <c r="E189" s="23"/>
      <c r="F189" s="23"/>
      <c r="G189" s="23"/>
      <c r="H189" s="23"/>
      <c r="I189" s="23"/>
      <c r="J189" s="23"/>
      <c r="K189" s="23"/>
      <c r="L189" s="23"/>
    </row>
    <row r="190" spans="1:12" ht="12.75" customHeight="1">
      <c r="B190" s="6"/>
      <c r="D190" s="5"/>
      <c r="E190" s="5"/>
      <c r="F190" s="5"/>
      <c r="G190" s="5"/>
      <c r="H190" s="5"/>
      <c r="I190" s="5"/>
      <c r="J190" s="5"/>
      <c r="K190" s="5"/>
      <c r="L190" s="5"/>
    </row>
    <row r="191" spans="1:12" ht="12.75" customHeight="1">
      <c r="A191" s="10" t="s">
        <v>143</v>
      </c>
      <c r="B191" s="1" t="s">
        <v>142</v>
      </c>
      <c r="C191" s="2"/>
      <c r="D191" s="2"/>
      <c r="E191" s="2"/>
      <c r="F191" s="2"/>
      <c r="G191" s="2"/>
      <c r="H191" s="2"/>
      <c r="I191" s="2"/>
      <c r="J191" s="2"/>
      <c r="K191" s="2"/>
      <c r="L191" s="2"/>
    </row>
    <row r="192" spans="1:12" ht="12.75" customHeight="1">
      <c r="B192" s="1" t="s">
        <v>144</v>
      </c>
      <c r="C192" s="2"/>
      <c r="D192" s="2"/>
      <c r="E192" s="2"/>
      <c r="F192" s="2"/>
      <c r="G192" s="2"/>
      <c r="H192" s="2"/>
      <c r="I192" s="2"/>
      <c r="J192" s="2"/>
      <c r="K192" s="2"/>
      <c r="L192" s="2"/>
    </row>
    <row r="193" spans="1:12" ht="12.75" customHeight="1">
      <c r="B193" s="1" t="s">
        <v>145</v>
      </c>
      <c r="C193" s="2"/>
      <c r="D193" s="2"/>
      <c r="E193" s="2"/>
      <c r="F193" s="2"/>
      <c r="G193" s="2"/>
      <c r="H193" s="2"/>
      <c r="I193" s="2"/>
      <c r="J193" s="2"/>
      <c r="K193" s="2"/>
      <c r="L193" s="2"/>
    </row>
    <row r="194" spans="1:12" ht="12.75" customHeight="1">
      <c r="B194" s="1" t="s">
        <v>146</v>
      </c>
      <c r="C194" s="2"/>
      <c r="D194" s="2"/>
      <c r="E194" s="2"/>
      <c r="F194" s="2"/>
      <c r="G194" s="2"/>
      <c r="H194" s="2"/>
      <c r="I194" s="2"/>
      <c r="J194" s="2"/>
      <c r="K194" s="2"/>
      <c r="L194" s="2"/>
    </row>
    <row r="195" spans="1:12" ht="12.75" customHeight="1">
      <c r="B195" s="1" t="s">
        <v>147</v>
      </c>
      <c r="C195" s="2"/>
      <c r="D195" s="2"/>
      <c r="E195" s="2"/>
      <c r="F195" s="2"/>
      <c r="G195" s="2"/>
      <c r="H195" s="2"/>
      <c r="I195" s="2"/>
      <c r="J195" s="2"/>
      <c r="K195" s="2"/>
      <c r="L195" s="2"/>
    </row>
    <row r="196" spans="1:12" ht="12.75" customHeight="1">
      <c r="B196" s="6" t="s">
        <v>61</v>
      </c>
      <c r="D196" s="5"/>
      <c r="E196" s="5"/>
      <c r="F196" s="5"/>
      <c r="G196" s="5"/>
      <c r="H196" s="5"/>
      <c r="I196" s="5"/>
      <c r="J196" s="5"/>
      <c r="K196" s="5"/>
      <c r="L196" s="5"/>
    </row>
    <row r="197" spans="1:12" ht="12.75" customHeight="1">
      <c r="B197" s="6"/>
      <c r="D197" s="5"/>
      <c r="E197" s="5"/>
      <c r="F197" s="5"/>
      <c r="G197" s="5"/>
      <c r="H197" s="5"/>
      <c r="I197" s="5"/>
      <c r="J197" s="5"/>
      <c r="K197" s="5"/>
      <c r="L197" s="5"/>
    </row>
    <row r="198" spans="1:12" ht="12.75" customHeight="1">
      <c r="A198" s="10">
        <v>23</v>
      </c>
      <c r="B198" s="5" t="s">
        <v>221</v>
      </c>
      <c r="D198" s="5"/>
      <c r="E198" s="5"/>
      <c r="F198" s="5"/>
      <c r="G198" s="5"/>
      <c r="H198" s="5"/>
      <c r="I198" s="5"/>
      <c r="J198" s="5"/>
      <c r="K198" s="5"/>
      <c r="L198" s="5"/>
    </row>
    <row r="199" spans="1:12" ht="12.75" customHeight="1">
      <c r="B199" s="15" t="s">
        <v>148</v>
      </c>
      <c r="C199" s="2"/>
      <c r="D199" s="2"/>
      <c r="E199" s="2"/>
      <c r="F199" s="2"/>
      <c r="G199" s="2"/>
      <c r="H199" s="2"/>
      <c r="I199" s="2"/>
      <c r="J199" s="2"/>
      <c r="K199" s="2"/>
      <c r="L199" s="2"/>
    </row>
    <row r="200" spans="1:12" ht="12.75" customHeight="1">
      <c r="B200" s="15" t="s">
        <v>149</v>
      </c>
      <c r="C200" s="2"/>
      <c r="D200" s="2"/>
      <c r="E200" s="2"/>
      <c r="F200" s="2"/>
      <c r="G200" s="2"/>
      <c r="H200" s="2"/>
      <c r="I200" s="2"/>
      <c r="J200" s="2"/>
      <c r="K200" s="2"/>
      <c r="L200" s="2"/>
    </row>
    <row r="201" spans="1:12" ht="12.75" customHeight="1">
      <c r="B201" s="15" t="s">
        <v>150</v>
      </c>
      <c r="C201" s="2"/>
      <c r="D201" s="2"/>
      <c r="E201" s="2"/>
      <c r="F201" s="2"/>
      <c r="G201" s="2"/>
      <c r="H201" s="2"/>
      <c r="I201" s="2"/>
      <c r="J201" s="2"/>
      <c r="K201" s="2"/>
      <c r="L201" s="2"/>
    </row>
    <row r="202" spans="1:12" ht="12.75" customHeight="1">
      <c r="B202" s="15" t="s">
        <v>151</v>
      </c>
      <c r="C202" s="2"/>
      <c r="D202" s="2"/>
      <c r="E202" s="2"/>
      <c r="F202" s="2"/>
      <c r="G202" s="2"/>
      <c r="H202" s="2"/>
      <c r="I202" s="2"/>
      <c r="J202" s="2"/>
      <c r="K202" s="2"/>
      <c r="L202" s="2"/>
    </row>
    <row r="203" spans="1:12" ht="12.75" customHeight="1">
      <c r="B203" s="15" t="s">
        <v>67</v>
      </c>
      <c r="C203" s="2"/>
      <c r="D203" s="2"/>
      <c r="E203" s="2"/>
      <c r="F203" s="2"/>
      <c r="G203" s="2"/>
      <c r="H203" s="2"/>
      <c r="I203" s="2"/>
      <c r="J203" s="2"/>
      <c r="K203" s="2"/>
      <c r="L203" s="2"/>
    </row>
    <row r="204" spans="1:12" ht="12.75" customHeight="1">
      <c r="B204" s="6" t="s">
        <v>61</v>
      </c>
      <c r="D204" s="5"/>
      <c r="E204" s="5"/>
      <c r="F204" s="5"/>
      <c r="G204" s="5"/>
      <c r="H204" s="5"/>
      <c r="I204" s="5"/>
      <c r="J204" s="5"/>
      <c r="K204" s="5"/>
      <c r="L204" s="5"/>
    </row>
    <row r="205" spans="1:12" ht="12.75" customHeight="1">
      <c r="D205" s="5"/>
      <c r="E205" s="5"/>
      <c r="F205" s="5"/>
      <c r="G205" s="5"/>
      <c r="H205" s="5"/>
      <c r="I205" s="5"/>
      <c r="J205" s="5"/>
      <c r="K205" s="5"/>
      <c r="L205" s="5"/>
    </row>
    <row r="206" spans="1:12" ht="12.75" customHeight="1">
      <c r="A206" s="10">
        <v>24</v>
      </c>
      <c r="B206" s="1" t="s">
        <v>222</v>
      </c>
      <c r="C206" s="2"/>
      <c r="D206" s="2"/>
      <c r="E206" s="2"/>
      <c r="F206" s="2"/>
      <c r="G206" s="2"/>
      <c r="H206" s="2"/>
      <c r="I206" s="2"/>
      <c r="J206" s="2"/>
      <c r="K206" s="2"/>
      <c r="L206" s="2"/>
    </row>
    <row r="207" spans="1:12" ht="12.75" customHeight="1">
      <c r="B207" s="15" t="s">
        <v>76</v>
      </c>
      <c r="C207" s="2"/>
      <c r="D207" s="2"/>
      <c r="E207" s="2"/>
      <c r="F207" s="2"/>
      <c r="G207" s="2"/>
      <c r="H207" s="2"/>
      <c r="I207" s="2"/>
      <c r="J207" s="2"/>
      <c r="K207" s="2"/>
      <c r="L207" s="2"/>
    </row>
    <row r="208" spans="1:12" ht="12.75" customHeight="1">
      <c r="B208" s="15" t="s">
        <v>77</v>
      </c>
      <c r="C208" s="2">
        <f>IF('T4-1a. Life'!C206="Not allowed",1,IF('T4-1a. Life'!C208="Yes",1,0))</f>
        <v>1</v>
      </c>
      <c r="D208" s="2">
        <f>IF('T4-1a. Life'!D206="Not allowed",1,IF('T4-1a. Life'!D208="Yes",1,0))</f>
        <v>0</v>
      </c>
      <c r="E208" s="2">
        <f>IF('T4-1a. Life'!E206="Not allowed",1,IF('T4-1a. Life'!E208="Yes",1,0))</f>
        <v>0</v>
      </c>
      <c r="F208" s="2">
        <f>IF('T4-1a. Life'!F206="Not allowed",1,IF('T4-1a. Life'!F208="Yes",1,0))</f>
        <v>0</v>
      </c>
      <c r="G208" s="2">
        <f>IF('T4-1a. Life'!G206="Not allowed",1,IF('T4-1a. Life'!G208="Yes",1,0))</f>
        <v>1</v>
      </c>
      <c r="H208" s="2">
        <f>IF('T4-1a. Life'!H206="Not allowed",1,IF('T4-1a. Life'!H208="Yes",1,0))</f>
        <v>1</v>
      </c>
      <c r="I208" s="2">
        <f>IF('T4-1a. Life'!I206="Not allowed",1,IF('T4-1a. Life'!I208="Yes",1,0))</f>
        <v>0</v>
      </c>
      <c r="J208" s="2">
        <f>IF('T4-1a. Life'!J206="Not allowed",1,IF('T4-1a. Life'!J208="Yes",1,0))</f>
        <v>0</v>
      </c>
      <c r="K208" s="2">
        <f>IF('T4-1a. Life'!K206="Not allowed",1,IF('T4-1a. Life'!K208="Yes",1,0))</f>
        <v>1</v>
      </c>
      <c r="L208" s="2">
        <f>IF('T4-1a. Life'!L206="Not allowed",1,IF('T4-1a. Life'!L208="Yes",1,0))</f>
        <v>0</v>
      </c>
    </row>
    <row r="209" spans="1:12" ht="12.75" customHeight="1">
      <c r="B209" s="15" t="s">
        <v>78</v>
      </c>
      <c r="C209" s="2"/>
      <c r="D209" s="2"/>
      <c r="E209" s="2"/>
      <c r="F209" s="2"/>
      <c r="G209" s="2"/>
      <c r="H209" s="2"/>
      <c r="I209" s="2"/>
      <c r="J209" s="2"/>
      <c r="K209" s="2"/>
      <c r="L209" s="2"/>
    </row>
    <row r="210" spans="1:12" ht="12.75" customHeight="1">
      <c r="B210" s="15" t="s">
        <v>67</v>
      </c>
      <c r="C210" s="2"/>
      <c r="D210" s="2"/>
      <c r="E210" s="2"/>
      <c r="F210" s="2"/>
      <c r="G210" s="2"/>
      <c r="H210" s="2"/>
      <c r="I210" s="2"/>
      <c r="J210" s="2"/>
      <c r="K210" s="2"/>
      <c r="L210" s="2"/>
    </row>
    <row r="211" spans="1:12" ht="12.75" customHeight="1">
      <c r="B211" s="6" t="s">
        <v>61</v>
      </c>
      <c r="D211" s="5"/>
      <c r="E211" s="5"/>
      <c r="F211" s="5"/>
      <c r="G211" s="5"/>
      <c r="H211" s="5"/>
      <c r="I211" s="5"/>
      <c r="J211" s="5"/>
      <c r="K211" s="5"/>
      <c r="L211" s="5"/>
    </row>
    <row r="212" spans="1:12" ht="12.75" customHeight="1">
      <c r="B212" s="6"/>
      <c r="D212" s="5"/>
      <c r="E212" s="5"/>
      <c r="F212" s="5"/>
      <c r="G212" s="5"/>
      <c r="H212" s="5"/>
      <c r="I212" s="5"/>
      <c r="J212" s="5"/>
      <c r="K212" s="5"/>
      <c r="L212" s="5"/>
    </row>
    <row r="213" spans="1:12" ht="12.75" customHeight="1">
      <c r="A213" s="10">
        <v>25</v>
      </c>
      <c r="B213" s="1" t="s">
        <v>51</v>
      </c>
      <c r="C213" s="2">
        <f>IF('T4-1a. Life'!C213="Not allowed",1,IF('T4-1a. Life'!C213="Yes",1,0))</f>
        <v>0</v>
      </c>
      <c r="D213" s="2">
        <f>IF('T4-1a. Life'!D213="Not allowed",1,IF('T4-1a. Life'!D213="Yes",1,0))</f>
        <v>1</v>
      </c>
      <c r="E213" s="2">
        <f>IF('T4-1a. Life'!E213="Not allowed",1,IF('T4-1a. Life'!E213="Yes",1,0))</f>
        <v>1</v>
      </c>
      <c r="F213" s="2">
        <f>IF('T4-1a. Life'!F213="Not allowed",1,IF('T4-1a. Life'!F213="Yes",1,0))</f>
        <v>1</v>
      </c>
      <c r="G213" s="2">
        <f>IF('T4-1a. Life'!G213="Not allowed",1,IF('T4-1a. Life'!G213="Yes",1,0))</f>
        <v>0</v>
      </c>
      <c r="H213" s="2">
        <f>IF('T4-1a. Life'!H213="Not allowed",1,IF('T4-1a. Life'!H213="Yes",1,0))</f>
        <v>1</v>
      </c>
      <c r="I213" s="2">
        <f>IF('T4-1a. Life'!I213="Not allowed",1,IF('T4-1a. Life'!I213="Yes",1,0))</f>
        <v>0</v>
      </c>
      <c r="J213" s="2">
        <f>IF('T4-1a. Life'!J213="Not allowed",1,IF('T4-1a. Life'!J213="Yes",1,0))</f>
        <v>0</v>
      </c>
      <c r="K213" s="2">
        <f>IF('T4-1a. Life'!K213="Not allowed",1,IF('T4-1a. Life'!K213="Yes",1,0))</f>
        <v>0</v>
      </c>
      <c r="L213" s="2">
        <f>IF('T4-1a. Life'!L213="Not allowed",1,IF('T4-1a. Life'!L213="Yes",1,0))</f>
        <v>1</v>
      </c>
    </row>
    <row r="214" spans="1:12" ht="12.75" customHeight="1">
      <c r="B214" s="1" t="s">
        <v>52</v>
      </c>
      <c r="C214" s="2"/>
      <c r="D214" s="2"/>
      <c r="E214" s="2"/>
      <c r="F214" s="2"/>
      <c r="G214" s="2"/>
      <c r="H214" s="2"/>
      <c r="I214" s="2"/>
      <c r="J214" s="2"/>
      <c r="K214" s="2"/>
      <c r="L214" s="2"/>
    </row>
    <row r="215" spans="1:12" ht="12.75" customHeight="1">
      <c r="B215" s="6" t="s">
        <v>61</v>
      </c>
      <c r="D215" s="5"/>
      <c r="E215" s="5"/>
      <c r="F215" s="5"/>
      <c r="G215" s="5"/>
      <c r="H215" s="5"/>
      <c r="I215" s="5"/>
      <c r="J215" s="5"/>
      <c r="K215" s="5"/>
      <c r="L215" s="5"/>
    </row>
    <row r="216" spans="1:12" ht="12.75" customHeight="1">
      <c r="B216" s="12"/>
      <c r="C216" s="12"/>
      <c r="D216" s="12"/>
      <c r="E216" s="12"/>
      <c r="F216" s="12"/>
      <c r="G216" s="12"/>
      <c r="H216" s="12"/>
      <c r="I216" s="12"/>
      <c r="J216" s="12"/>
      <c r="K216" s="12"/>
      <c r="L216" s="12"/>
    </row>
    <row r="217" spans="1:12" ht="12.75" customHeight="1">
      <c r="A217" s="10">
        <v>26</v>
      </c>
      <c r="B217" s="1" t="s">
        <v>206</v>
      </c>
      <c r="C217" s="2"/>
      <c r="D217" s="2"/>
      <c r="E217" s="2"/>
      <c r="F217" s="2"/>
      <c r="G217" s="2"/>
      <c r="H217" s="2"/>
      <c r="I217" s="2"/>
      <c r="J217" s="2"/>
      <c r="K217" s="2"/>
      <c r="L217" s="2"/>
    </row>
    <row r="218" spans="1:12" ht="12.75" customHeight="1">
      <c r="B218" s="15" t="s">
        <v>207</v>
      </c>
      <c r="C218" s="2">
        <f>IF('T4-1a. Life'!C218="Not allowed",1,IF('T4-1a. Life'!C218="Set",1,IF('T4-1a. Life'!C218="Approved",0.5,0)))</f>
        <v>0.5</v>
      </c>
      <c r="D218" s="2">
        <f>IF('T4-1a. Life'!D218="Not allowed",1,IF('T4-1a. Life'!D218="Set",1,IF('T4-1a. Life'!D218="Approved",0.5,0)))</f>
        <v>0</v>
      </c>
      <c r="E218" s="2">
        <f>IF('T4-1a. Life'!E218="Not allowed",1,IF('T4-1a. Life'!E218="Set",1,IF('T4-1a. Life'!E218="Approved",0.5,0)))</f>
        <v>0</v>
      </c>
      <c r="F218" s="2">
        <f>IF('T4-1a. Life'!F218="Not allowed",1,IF('T4-1a. Life'!F218="Set",1,IF('T4-1a. Life'!F218="Approved",0.5,0)))</f>
        <v>0.5</v>
      </c>
      <c r="G218" s="2">
        <f>IF('T4-1a. Life'!G218="Not allowed",1,IF('T4-1a. Life'!G218="Set",1,IF('T4-1a. Life'!G218="Approved",0.5,0)))</f>
        <v>0.5</v>
      </c>
      <c r="H218" s="2">
        <f>IF('T4-1a. Life'!H218="Not allowed",1,IF('T4-1a. Life'!H218="Set",1,IF('T4-1a. Life'!H218="Approved",0.5,0)))</f>
        <v>1</v>
      </c>
      <c r="I218" s="2">
        <f>IF('T4-1a. Life'!I218="Not allowed",1,IF('T4-1a. Life'!I218="Set",1,IF('T4-1a. Life'!I218="Approved",0.5,0)))</f>
        <v>0</v>
      </c>
      <c r="J218" s="2">
        <f>IF('T4-1a. Life'!J218="Not allowed",1,IF('T4-1a. Life'!J218="Set",1,IF('T4-1a. Life'!J218="Approved",0.5,0)))</f>
        <v>0</v>
      </c>
      <c r="K218" s="2">
        <f>IF('T4-1a. Life'!K218="Not allowed",1,IF('T4-1a. Life'!K218="Set",1,IF('T4-1a. Life'!K218="Approved",0.5,0)))</f>
        <v>0.5</v>
      </c>
      <c r="L218" s="2">
        <f>IF('T4-1a. Life'!L218="Not allowed",1,IF('T4-1a. Life'!L218="Set",1,IF('T4-1a. Life'!L218="Approved",0.5,0)))</f>
        <v>0.5</v>
      </c>
    </row>
    <row r="219" spans="1:12" ht="12.75" customHeight="1">
      <c r="B219" s="15" t="s">
        <v>208</v>
      </c>
      <c r="C219" s="2">
        <f>IF('T4-1a. Life'!C219="Not allowed",1,IF('T4-1a. Life'!C219="Set",1,IF('T4-1a. Life'!C219="Approved",0.5,0)))</f>
        <v>0.5</v>
      </c>
      <c r="D219" s="2">
        <f>IF('T4-1a. Life'!D219="Not allowed",1,IF('T4-1a. Life'!D219="Set",1,IF('T4-1a. Life'!D219="Approved",0.5,0)))</f>
        <v>0</v>
      </c>
      <c r="E219" s="2">
        <f>IF('T4-1a. Life'!E219="Not allowed",1,IF('T4-1a. Life'!E219="Set",1,IF('T4-1a. Life'!E219="Approved",0.5,0)))</f>
        <v>0</v>
      </c>
      <c r="F219" s="2">
        <f>IF('T4-1a. Life'!F219="Not allowed",1,IF('T4-1a. Life'!F219="Set",1,IF('T4-1a. Life'!F219="Approved",0.5,0)))</f>
        <v>0.5</v>
      </c>
      <c r="G219" s="2">
        <f>IF('T4-1a. Life'!G219="Not allowed",1,IF('T4-1a. Life'!G219="Set",1,IF('T4-1a. Life'!G219="Approved",0.5,0)))</f>
        <v>0.5</v>
      </c>
      <c r="H219" s="2">
        <f>IF('T4-1a. Life'!H219="Not allowed",1,IF('T4-1a. Life'!H219="Set",1,IF('T4-1a. Life'!H219="Approved",0.5,0)))</f>
        <v>1</v>
      </c>
      <c r="I219" s="2">
        <f>IF('T4-1a. Life'!I219="Not allowed",1,IF('T4-1a. Life'!I219="Set",1,IF('T4-1a. Life'!I219="Approved",0.5,0)))</f>
        <v>0</v>
      </c>
      <c r="J219" s="2">
        <f>IF('T4-1a. Life'!J219="Not allowed",1,IF('T4-1a. Life'!J219="Set",1,IF('T4-1a. Life'!J219="Approved",0.5,0)))</f>
        <v>0</v>
      </c>
      <c r="K219" s="2">
        <f>IF('T4-1a. Life'!K219="Not allowed",1,IF('T4-1a. Life'!K219="Set",1,IF('T4-1a. Life'!K219="Approved",0.5,0)))</f>
        <v>0.5</v>
      </c>
      <c r="L219" s="2">
        <f>IF('T4-1a. Life'!L219="Not allowed",1,IF('T4-1a. Life'!L219="Set",1,IF('T4-1a. Life'!L219="Approved",0.5,0)))</f>
        <v>0.5</v>
      </c>
    </row>
    <row r="220" spans="1:12" ht="12.75" customHeight="1">
      <c r="B220" s="6" t="s">
        <v>61</v>
      </c>
      <c r="D220" s="5"/>
      <c r="E220" s="5"/>
      <c r="F220" s="5"/>
      <c r="G220" s="5"/>
      <c r="H220" s="5"/>
      <c r="I220" s="5"/>
      <c r="J220" s="5"/>
      <c r="K220" s="5"/>
      <c r="L220" s="5"/>
    </row>
    <row r="221" spans="1:12" ht="12.75" customHeight="1">
      <c r="A221" s="41"/>
      <c r="B221" s="42"/>
      <c r="C221" s="42"/>
      <c r="D221" s="42"/>
      <c r="E221" s="42"/>
      <c r="F221" s="42"/>
      <c r="G221" s="42"/>
      <c r="H221" s="42"/>
      <c r="I221" s="42"/>
      <c r="J221" s="42"/>
      <c r="K221" s="42"/>
      <c r="L221" s="42"/>
    </row>
    <row r="222" spans="1:12" ht="12.75" customHeight="1">
      <c r="B222" s="6"/>
    </row>
    <row r="223" spans="1:12" ht="12.75" customHeight="1">
      <c r="A223" s="10" t="s">
        <v>79</v>
      </c>
      <c r="B223" s="5" t="s">
        <v>152</v>
      </c>
    </row>
    <row r="224" spans="1:12" ht="12.75" customHeight="1">
      <c r="B224" s="6"/>
    </row>
    <row r="225" spans="2:12" ht="12.75" customHeight="1">
      <c r="B225" s="6"/>
      <c r="D225" s="5"/>
      <c r="E225" s="5"/>
      <c r="F225" s="5"/>
      <c r="G225" s="5"/>
      <c r="H225" s="5"/>
      <c r="I225" s="5"/>
      <c r="J225" s="5"/>
      <c r="K225" s="5"/>
      <c r="L225" s="5"/>
    </row>
    <row r="226" spans="2:12" ht="12.75" customHeight="1">
      <c r="D226" s="5"/>
      <c r="E226" s="5"/>
      <c r="F226" s="5"/>
      <c r="G226" s="5"/>
      <c r="H226" s="5"/>
      <c r="I226" s="5"/>
      <c r="J226" s="5"/>
      <c r="K226" s="5"/>
      <c r="L226" s="5"/>
    </row>
    <row r="227" spans="2:12" ht="12.75" customHeight="1">
      <c r="B227" s="6"/>
    </row>
    <row r="228" spans="2:12" ht="12.75" customHeight="1">
      <c r="B228" s="6"/>
    </row>
    <row r="229" spans="2:12" ht="12.75" customHeight="1">
      <c r="B229" s="6"/>
    </row>
    <row r="230" spans="2:12" ht="12.75" customHeight="1">
      <c r="B230" s="6"/>
    </row>
    <row r="231" spans="2:12" ht="12.75" customHeight="1"/>
    <row r="232" spans="2:12" ht="12.75" customHeight="1">
      <c r="B232" s="6"/>
    </row>
    <row r="233" spans="2:12" ht="12.75" customHeight="1">
      <c r="B233" s="6"/>
    </row>
    <row r="234" spans="2:12" ht="12.75" customHeight="1">
      <c r="B234" s="6"/>
    </row>
    <row r="235" spans="2:12" ht="12.75" customHeight="1">
      <c r="B235" s="6"/>
    </row>
    <row r="236" spans="2:12" ht="12.75" customHeight="1">
      <c r="B236" s="6"/>
    </row>
    <row r="237" spans="2:12" ht="12.75" customHeight="1">
      <c r="B237" s="6"/>
    </row>
    <row r="238" spans="2:12" ht="12.75" customHeight="1"/>
    <row r="239" spans="2:12" ht="12.75" customHeight="1">
      <c r="B239" s="6"/>
    </row>
    <row r="240" spans="2:12" ht="12.75" customHeight="1">
      <c r="B240" s="6"/>
    </row>
    <row r="241" spans="2:2" ht="12.75" customHeight="1">
      <c r="B241" s="6"/>
    </row>
    <row r="242" spans="2:2" ht="12.75" customHeight="1">
      <c r="B242" s="6"/>
    </row>
    <row r="243" spans="2:2" ht="12.75" customHeight="1">
      <c r="B243" s="6"/>
    </row>
    <row r="244" spans="2:2" ht="12.75" customHeight="1"/>
    <row r="245" spans="2:2" ht="12.75" customHeight="1">
      <c r="B245" s="6"/>
    </row>
    <row r="246" spans="2:2" ht="12.75" customHeight="1">
      <c r="B246" s="6"/>
    </row>
    <row r="247" spans="2:2" ht="12.75" customHeight="1">
      <c r="B247" s="6"/>
    </row>
    <row r="248" spans="2:2" ht="12.75" customHeight="1"/>
    <row r="249" spans="2:2" ht="12.75" customHeight="1"/>
    <row r="250" spans="2:2" ht="12.75" customHeight="1"/>
    <row r="251" spans="2:2" ht="12.75" customHeight="1"/>
    <row r="252" spans="2:2" ht="12.75" customHeight="1">
      <c r="B252" s="6"/>
    </row>
    <row r="253" spans="2:2" ht="12.75" customHeight="1">
      <c r="B253" s="6"/>
    </row>
    <row r="254" spans="2:2" ht="12.75" customHeight="1">
      <c r="B254" s="6"/>
    </row>
    <row r="255" spans="2:2" ht="12.75" customHeight="1">
      <c r="B255" s="6"/>
    </row>
    <row r="256" spans="2:2" ht="12.75" customHeight="1">
      <c r="B256" s="6"/>
    </row>
    <row r="257" spans="2:6" ht="12.75" customHeight="1">
      <c r="B257" s="6"/>
    </row>
    <row r="258" spans="2:6" ht="12.75" customHeight="1"/>
    <row r="259" spans="2:6" ht="12.75" customHeight="1">
      <c r="B259" s="6"/>
    </row>
    <row r="260" spans="2:6" ht="12.75" customHeight="1">
      <c r="B260" s="6"/>
    </row>
    <row r="261" spans="2:6" ht="12.75" customHeight="1">
      <c r="B261" s="6"/>
    </row>
    <row r="262" spans="2:6" ht="12.75" customHeight="1">
      <c r="B262" s="6"/>
    </row>
    <row r="263" spans="2:6" ht="12.75" customHeight="1">
      <c r="B263" s="6"/>
    </row>
    <row r="264" spans="2:6" ht="12.75" customHeight="1">
      <c r="B264" s="6"/>
    </row>
    <row r="265" spans="2:6" ht="12.75" customHeight="1"/>
    <row r="266" spans="2:6" ht="12.75" customHeight="1">
      <c r="B266" s="6"/>
    </row>
    <row r="267" spans="2:6" ht="12.75" customHeight="1">
      <c r="B267" s="6"/>
    </row>
    <row r="268" spans="2:6" ht="12.75" customHeight="1">
      <c r="B268" s="6"/>
    </row>
    <row r="269" spans="2:6" ht="12.75" customHeight="1">
      <c r="B269" s="6"/>
      <c r="F269" s="20"/>
    </row>
    <row r="270" spans="2:6" ht="12.75" customHeight="1">
      <c r="B270" s="6"/>
    </row>
    <row r="271" spans="2:6" ht="12.75" customHeight="1"/>
    <row r="272" spans="2:6" ht="12.75" customHeight="1">
      <c r="B272" s="6"/>
    </row>
    <row r="273" spans="2:2" ht="12.75" customHeight="1">
      <c r="B273" s="6"/>
    </row>
    <row r="274" spans="2:2" ht="12.75" customHeight="1">
      <c r="B274" s="6"/>
    </row>
    <row r="275" spans="2:2" ht="12.75" customHeight="1">
      <c r="B275" s="6"/>
    </row>
    <row r="276" spans="2:2" ht="12.75" customHeight="1">
      <c r="B276" s="6"/>
    </row>
    <row r="277" spans="2:2" ht="12.75" customHeight="1">
      <c r="B277" s="6"/>
    </row>
    <row r="278" spans="2:2" ht="12.75" customHeight="1">
      <c r="B278" s="6"/>
    </row>
    <row r="279" spans="2:2" ht="12.75" customHeight="1"/>
    <row r="280" spans="2:2" ht="12.75" customHeight="1">
      <c r="B280" s="6"/>
    </row>
    <row r="281" spans="2:2" ht="12.75" customHeight="1">
      <c r="B281" s="6"/>
    </row>
    <row r="282" spans="2:2" ht="12.75" customHeight="1">
      <c r="B282" s="6"/>
    </row>
    <row r="283" spans="2:2" ht="12.75" customHeight="1"/>
    <row r="284" spans="2:2" ht="12.75" customHeight="1">
      <c r="B284" s="6"/>
    </row>
    <row r="285" spans="2:2" ht="12.75" customHeight="1">
      <c r="B285" s="6"/>
    </row>
    <row r="286" spans="2:2" ht="12.75" customHeight="1">
      <c r="B286" s="6"/>
    </row>
  </sheetData>
  <phoneticPr fontId="4" type="noConversion"/>
  <pageMargins left="0.75" right="0.75" top="1" bottom="1" header="0.5" footer="0.5"/>
  <pageSetup paperSize="9" scale="42" fitToHeight="6"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L123"/>
  <sheetViews>
    <sheetView zoomScale="75" workbookViewId="0"/>
  </sheetViews>
  <sheetFormatPr defaultRowHeight="12.75"/>
  <cols>
    <col min="1" max="1" width="110.140625" style="5" customWidth="1"/>
    <col min="2" max="2" width="9.140625" style="5"/>
    <col min="3" max="16384" width="9.140625" style="1"/>
  </cols>
  <sheetData>
    <row r="1" spans="1:12" ht="12.75" customHeight="1">
      <c r="A1" s="44" t="s">
        <v>343</v>
      </c>
      <c r="B1" s="11"/>
    </row>
    <row r="2" spans="1:12" ht="12.75" customHeight="1">
      <c r="A2" s="34"/>
      <c r="B2" s="34" t="s">
        <v>231</v>
      </c>
      <c r="C2" s="35" t="s">
        <v>53</v>
      </c>
      <c r="D2" s="35" t="s">
        <v>54</v>
      </c>
      <c r="E2" s="35" t="s">
        <v>55</v>
      </c>
      <c r="F2" s="35" t="s">
        <v>56</v>
      </c>
      <c r="G2" s="35" t="s">
        <v>57</v>
      </c>
      <c r="H2" s="35" t="s">
        <v>223</v>
      </c>
      <c r="I2" s="35" t="s">
        <v>58</v>
      </c>
      <c r="J2" s="35" t="s">
        <v>59</v>
      </c>
      <c r="K2" s="35" t="s">
        <v>60</v>
      </c>
      <c r="L2" s="47" t="s">
        <v>258</v>
      </c>
    </row>
    <row r="3" spans="1:12" ht="12.75" customHeight="1"/>
    <row r="4" spans="1:12" ht="12.75" customHeight="1">
      <c r="A4" s="12" t="s">
        <v>81</v>
      </c>
      <c r="B4" s="12"/>
      <c r="G4" s="22"/>
    </row>
    <row r="5" spans="1:12" ht="12.75" customHeight="1">
      <c r="A5" s="12"/>
      <c r="B5" s="12"/>
      <c r="G5" s="8"/>
    </row>
    <row r="6" spans="1:12" ht="12.75" customHeight="1">
      <c r="A6" s="13" t="s">
        <v>80</v>
      </c>
      <c r="B6" s="23"/>
      <c r="G6" s="8"/>
    </row>
    <row r="7" spans="1:12" ht="12.75" customHeight="1">
      <c r="G7" s="8"/>
    </row>
    <row r="8" spans="1:12" ht="12.75" customHeight="1">
      <c r="A8" s="5" t="s">
        <v>133</v>
      </c>
      <c r="B8" s="2">
        <f>SUM('T4-1b. Life index'!C9:C12)</f>
        <v>0</v>
      </c>
      <c r="C8" s="2">
        <f>SUM('T4-1b. Life index'!D9:D12)</f>
        <v>0</v>
      </c>
      <c r="D8" s="2">
        <f>SUM('T4-1b. Life index'!E9:E12)</f>
        <v>0</v>
      </c>
      <c r="E8" s="2">
        <f>SUM('T4-1b. Life index'!F9:F12)</f>
        <v>0</v>
      </c>
      <c r="F8" s="2">
        <f>SUM('T4-1b. Life index'!G9:G12)</f>
        <v>0</v>
      </c>
      <c r="G8" s="2">
        <f>SUM('T4-1b. Life index'!H9:H12)</f>
        <v>0.5</v>
      </c>
      <c r="H8" s="2">
        <f>SUM('T4-1b. Life index'!I9:I12)</f>
        <v>0.25</v>
      </c>
      <c r="I8" s="2">
        <f>SUM('T4-1b. Life index'!J9:J12)</f>
        <v>0</v>
      </c>
      <c r="J8" s="2">
        <f>SUM('T4-1b. Life index'!K9:K12)</f>
        <v>0.5</v>
      </c>
      <c r="K8" s="2">
        <f>SUM('T4-1b. Life index'!L9:L12)</f>
        <v>0</v>
      </c>
      <c r="L8" s="46">
        <f>AVERAGE(B8:K8)</f>
        <v>0.125</v>
      </c>
    </row>
    <row r="9" spans="1:12" ht="12.75" customHeight="1">
      <c r="A9" s="6"/>
      <c r="C9" s="5"/>
      <c r="D9" s="5"/>
      <c r="E9" s="5"/>
      <c r="F9" s="5"/>
      <c r="G9" s="5"/>
      <c r="H9" s="5"/>
      <c r="I9" s="5"/>
      <c r="J9" s="5"/>
      <c r="K9" s="5"/>
    </row>
    <row r="10" spans="1:12" ht="12.75" customHeight="1">
      <c r="A10" s="13" t="s">
        <v>97</v>
      </c>
      <c r="B10" s="23"/>
      <c r="C10" s="23"/>
      <c r="D10" s="23"/>
      <c r="E10" s="23"/>
      <c r="F10" s="23"/>
      <c r="G10" s="23"/>
      <c r="H10" s="23"/>
      <c r="I10" s="23"/>
      <c r="J10" s="23"/>
      <c r="K10" s="23"/>
    </row>
    <row r="11" spans="1:12" ht="12.75" customHeight="1">
      <c r="A11" s="5" t="s">
        <v>134</v>
      </c>
      <c r="B11" s="5">
        <f>IF('T4-1a. Life'!C18="","..",IF('T4-1a. Life'!C18="..","..",IF('T4-1a. Life'!C18="Yes",1,0)))</f>
        <v>0</v>
      </c>
      <c r="C11" s="5">
        <f>IF('T4-1a. Life'!D18="","..",IF('T4-1a. Life'!D18="..","..",IF('T4-1a. Life'!D18="Yes",1,0)))</f>
        <v>0</v>
      </c>
      <c r="D11" s="5">
        <f>IF('T4-1a. Life'!E18="","..",IF('T4-1a. Life'!E18="..","..",IF('T4-1a. Life'!E18="Yes",1,0)))</f>
        <v>0</v>
      </c>
      <c r="E11" s="5">
        <f>IF('T4-1a. Life'!F18="","..",IF('T4-1a. Life'!F18="..","..",IF('T4-1a. Life'!F18="Yes",1,0)))</f>
        <v>1</v>
      </c>
      <c r="F11" s="5">
        <f>IF('T4-1a. Life'!G18="","..",IF('T4-1a. Life'!G18="..","..",IF('T4-1a. Life'!G18="Yes",1,0)))</f>
        <v>0</v>
      </c>
      <c r="G11" s="5">
        <f>IF('T4-1a. Life'!H18="","..",IF('T4-1a. Life'!H18="..","..",IF('T4-1a. Life'!H18="Yes",1,0)))</f>
        <v>1</v>
      </c>
      <c r="H11" s="5">
        <f>IF('T4-1a. Life'!I18="","..",IF('T4-1a. Life'!I18="..","..",IF('T4-1a. Life'!I18="Yes",1,0)))</f>
        <v>0</v>
      </c>
      <c r="I11" s="5">
        <f>IF('T4-1a. Life'!J18="","..",IF('T4-1a. Life'!J18="..","..",IF('T4-1a. Life'!J18="Yes",1,0)))</f>
        <v>0</v>
      </c>
      <c r="J11" s="5">
        <f>IF('T4-1a. Life'!K18="","..",IF('T4-1a. Life'!K18="..","..",IF('T4-1a. Life'!K18="Yes",1,0)))</f>
        <v>1</v>
      </c>
      <c r="K11" s="5">
        <f>IF('T4-1a. Life'!L18="","..",IF('T4-1a. Life'!L18="..","..",IF('T4-1a. Life'!L18="Yes",1,0)))</f>
        <v>0</v>
      </c>
      <c r="L11" s="1">
        <f>AVERAGE(B11:K11)</f>
        <v>0.3</v>
      </c>
    </row>
    <row r="12" spans="1:12" ht="12.75" customHeight="1">
      <c r="A12" s="14" t="s">
        <v>113</v>
      </c>
      <c r="B12" s="5">
        <f>IF('T4-1a. Life'!C20="","..",IF('T4-1a. Life'!C20="..","..",IF('T4-1a. Life'!C20="Yes",1,0)))</f>
        <v>0</v>
      </c>
      <c r="C12" s="5">
        <f>IF('T4-1a. Life'!D20="","..",IF('T4-1a. Life'!D20="..","..",IF('T4-1a. Life'!D20="Yes",1,0)))</f>
        <v>0</v>
      </c>
      <c r="D12" s="5">
        <f>IF('T4-1a. Life'!E20="","..",IF('T4-1a. Life'!E20="..","..",IF('T4-1a. Life'!E20="Yes",1,0)))</f>
        <v>0</v>
      </c>
      <c r="E12" s="5">
        <f>IF('T4-1a. Life'!F20="","..",IF('T4-1a. Life'!F20="..","..",IF('T4-1a. Life'!F20="Yes",1,0)))</f>
        <v>1</v>
      </c>
      <c r="F12" s="5">
        <f>IF('T4-1a. Life'!G20="","..",IF('T4-1a. Life'!G20="..","..",IF('T4-1a. Life'!G20="Yes",1,0)))</f>
        <v>0</v>
      </c>
      <c r="G12" s="5">
        <f>IF('T4-1a. Life'!H20="","..",IF('T4-1a. Life'!H20="..","..",IF('T4-1a. Life'!H20="Yes",1,0)))</f>
        <v>1</v>
      </c>
      <c r="H12" s="5">
        <f>IF('T4-1a. Life'!I20="","..",IF('T4-1a. Life'!I20="..","..",IF('T4-1a. Life'!I20="Yes",1,0)))</f>
        <v>1</v>
      </c>
      <c r="I12" s="5">
        <f>IF('T4-1a. Life'!J20="","..",IF('T4-1a. Life'!J20="..","..",IF('T4-1a. Life'!J20="Yes",1,0)))</f>
        <v>0</v>
      </c>
      <c r="J12" s="5">
        <f>IF('T4-1a. Life'!K20="","..",IF('T4-1a. Life'!K20="..","..",IF('T4-1a. Life'!K20="Yes",1,0)))</f>
        <v>1</v>
      </c>
      <c r="K12" s="5">
        <f>IF('T4-1a. Life'!L20="","..",IF('T4-1a. Life'!L20="..","..",IF('T4-1a. Life'!L20="Yes",1,0)))</f>
        <v>0</v>
      </c>
      <c r="L12" s="1">
        <f>AVERAGE(B12:K12)</f>
        <v>0.4</v>
      </c>
    </row>
    <row r="13" spans="1:12" ht="12.75" customHeight="1">
      <c r="A13" s="5" t="s">
        <v>114</v>
      </c>
      <c r="C13" s="5"/>
      <c r="D13" s="5"/>
      <c r="E13" s="5"/>
      <c r="F13" s="5"/>
      <c r="G13" s="5"/>
      <c r="H13" s="5"/>
      <c r="I13" s="5"/>
      <c r="J13" s="5"/>
      <c r="K13" s="5"/>
    </row>
    <row r="14" spans="1:12" ht="12.75" customHeight="1">
      <c r="A14" s="14" t="s">
        <v>161</v>
      </c>
      <c r="B14" s="5">
        <f>SUM('T4-1b. Life index'!C36:C38)</f>
        <v>0.8</v>
      </c>
      <c r="C14" s="5">
        <f>SUM('T4-1b. Life index'!D36:D38)</f>
        <v>0</v>
      </c>
      <c r="D14" s="5">
        <f>SUM('T4-1b. Life index'!E36:E38)</f>
        <v>0</v>
      </c>
      <c r="E14" s="5">
        <f>SUM('T4-1b. Life index'!F36:F38)</f>
        <v>1</v>
      </c>
      <c r="F14" s="5">
        <f>SUM('T4-1b. Life index'!G36:G38)</f>
        <v>0</v>
      </c>
      <c r="G14" s="5">
        <f>SUM('T4-1b. Life index'!H36:H38)</f>
        <v>0</v>
      </c>
      <c r="H14" s="5">
        <f>SUM('T4-1b. Life index'!I36:I38)</f>
        <v>0</v>
      </c>
      <c r="I14" s="5">
        <f>SUM('T4-1b. Life index'!J36:J38)</f>
        <v>0</v>
      </c>
      <c r="J14" s="5">
        <f>SUM('T4-1b. Life index'!K36:K38)</f>
        <v>0.5</v>
      </c>
      <c r="K14" s="5">
        <f>SUM('T4-1b. Life index'!L36:L38)</f>
        <v>0</v>
      </c>
      <c r="L14" s="46">
        <f>AVERAGE(B14:K14)</f>
        <v>0.22999999999999998</v>
      </c>
    </row>
    <row r="15" spans="1:12" ht="12.75" customHeight="1">
      <c r="A15" s="14" t="s">
        <v>162</v>
      </c>
      <c r="B15" s="5">
        <f>SUM('T4-1b. Life index'!C42:C44)</f>
        <v>0.8</v>
      </c>
      <c r="C15" s="5">
        <f>SUM('T4-1b. Life index'!D42:D44)</f>
        <v>0</v>
      </c>
      <c r="D15" s="5">
        <f>SUM('T4-1b. Life index'!E42:E44)</f>
        <v>0</v>
      </c>
      <c r="E15" s="5">
        <f>SUM('T4-1b. Life index'!F42:F44)</f>
        <v>1</v>
      </c>
      <c r="F15" s="5">
        <f>SUM('T4-1b. Life index'!G42:G44)</f>
        <v>0.3</v>
      </c>
      <c r="G15" s="5">
        <f>SUM('T4-1b. Life index'!H42:H44)</f>
        <v>0</v>
      </c>
      <c r="H15" s="5">
        <f>SUM('T4-1b. Life index'!I42:I44)</f>
        <v>0</v>
      </c>
      <c r="I15" s="5">
        <f>SUM('T4-1b. Life index'!J42:J44)</f>
        <v>0</v>
      </c>
      <c r="J15" s="5">
        <f>SUM('T4-1b. Life index'!K42:K44)</f>
        <v>0.5</v>
      </c>
      <c r="K15" s="5">
        <f>SUM('T4-1b. Life index'!L42:L44)</f>
        <v>0</v>
      </c>
      <c r="L15" s="46">
        <f>AVERAGE(B15:K15)</f>
        <v>0.26</v>
      </c>
    </row>
    <row r="16" spans="1:12" ht="12.75" customHeight="1">
      <c r="A16" s="1" t="s">
        <v>115</v>
      </c>
      <c r="B16" s="2">
        <f>SUM('T4-1b. Life index'!C49:C51)</f>
        <v>0.6</v>
      </c>
      <c r="C16" s="2">
        <f>SUM('T4-1b. Life index'!D49:D51)</f>
        <v>0.4</v>
      </c>
      <c r="D16" s="2">
        <f>SUM('T4-1b. Life index'!E49:E51)</f>
        <v>0.6</v>
      </c>
      <c r="E16" s="2">
        <f>SUM('T4-1b. Life index'!F49:F51)</f>
        <v>0</v>
      </c>
      <c r="F16" s="2">
        <f>SUM('T4-1b. Life index'!G49:G51)</f>
        <v>0</v>
      </c>
      <c r="G16" s="2">
        <f>SUM('T4-1b. Life index'!H49:H51)</f>
        <v>1</v>
      </c>
      <c r="H16" s="2">
        <f>SUM('T4-1b. Life index'!I49:I51)</f>
        <v>0</v>
      </c>
      <c r="I16" s="2">
        <f>SUM('T4-1b. Life index'!J49:J51)</f>
        <v>0</v>
      </c>
      <c r="J16" s="2">
        <f>SUM('T4-1b. Life index'!K49:K51)</f>
        <v>0.1</v>
      </c>
      <c r="K16" s="2">
        <f>SUM('T4-1b. Life index'!L49:L51)</f>
        <v>0.5</v>
      </c>
      <c r="L16" s="46">
        <f>AVERAGE(B16:K16)</f>
        <v>0.32</v>
      </c>
    </row>
    <row r="17" spans="1:12" ht="12.75" customHeight="1">
      <c r="A17" s="3" t="s">
        <v>116</v>
      </c>
      <c r="B17" s="3">
        <f>IF('T4-1a. Life'!C54="","..",IF('T4-1a. Life'!C54="..","..",IF('T4-1a. Life'!C54="No",0,1)))</f>
        <v>0</v>
      </c>
      <c r="C17" s="3">
        <f>IF('T4-1a. Life'!D54="","..",IF('T4-1a. Life'!D54="..","..",IF('T4-1a. Life'!D54="No",0,1)))</f>
        <v>0</v>
      </c>
      <c r="D17" s="3">
        <f>IF('T4-1a. Life'!E54="","..",IF('T4-1a. Life'!E54="..","..",IF('T4-1a. Life'!E54="No",0,1)))</f>
        <v>0</v>
      </c>
      <c r="E17" s="3">
        <f>IF('T4-1a. Life'!F54="","..",IF('T4-1a. Life'!F54="..","..",IF('T4-1a. Life'!F54="No",0,1)))</f>
        <v>0</v>
      </c>
      <c r="F17" s="3">
        <f>IF('T4-1a. Life'!G54="","..",IF('T4-1a. Life'!G54="..","..",IF('T4-1a. Life'!G54="No",0,1)))</f>
        <v>0</v>
      </c>
      <c r="G17" s="3">
        <f>IF('T4-1a. Life'!H54="","..",IF('T4-1a. Life'!H54="..","..",IF('T4-1a. Life'!H54="No",0,1)))</f>
        <v>1</v>
      </c>
      <c r="H17" s="3">
        <f>IF('T4-1a. Life'!I54="","..",IF('T4-1a. Life'!I54="..","..",IF('T4-1a. Life'!I54="No",0,1)))</f>
        <v>0</v>
      </c>
      <c r="I17" s="3">
        <f>IF('T4-1a. Life'!J54="","..",IF('T4-1a. Life'!J54="..","..",IF('T4-1a. Life'!J54="No",0,1)))</f>
        <v>0</v>
      </c>
      <c r="J17" s="3">
        <f>IF('T4-1a. Life'!K54="","..",IF('T4-1a. Life'!K54="..","..",IF('T4-1a. Life'!K54="No",0,1)))</f>
        <v>0</v>
      </c>
      <c r="K17" s="3">
        <f>IF('T4-1a. Life'!L54="","..",IF('T4-1a. Life'!L54="..","..",IF('T4-1a. Life'!L54="No",0,1)))</f>
        <v>0</v>
      </c>
      <c r="L17" s="1">
        <f>AVERAGE(B17:K17)</f>
        <v>0.1</v>
      </c>
    </row>
    <row r="18" spans="1:12" ht="12.75" customHeight="1">
      <c r="A18" s="14" t="s">
        <v>164</v>
      </c>
      <c r="B18" s="3">
        <f>IF('T4-1a. Life'!C55="","..",IF('T4-1a. Life'!C55="..","..",IF('T4-1a. Life'!C55="No",0,1)))</f>
        <v>0</v>
      </c>
      <c r="C18" s="3">
        <f>IF('T4-1a. Life'!D55="","..",IF('T4-1a. Life'!D55="..","..",IF('T4-1a. Life'!D55="No",0,1)))</f>
        <v>0</v>
      </c>
      <c r="D18" s="3">
        <f>IF('T4-1a. Life'!E55="","..",IF('T4-1a. Life'!E55="..","..",IF('T4-1a. Life'!E55="No",0,1)))</f>
        <v>1</v>
      </c>
      <c r="E18" s="3">
        <f>IF('T4-1a. Life'!F55="","..",IF('T4-1a. Life'!F55="..","..",IF('T4-1a. Life'!F55="No",0,1)))</f>
        <v>0</v>
      </c>
      <c r="F18" s="3">
        <f>IF('T4-1a. Life'!G55="","..",IF('T4-1a. Life'!G55="..","..",IF('T4-1a. Life'!G55="No",0,1)))</f>
        <v>1</v>
      </c>
      <c r="G18" s="3">
        <f>IF('T4-1a. Life'!H55="","..",IF('T4-1a. Life'!H55="..","..",IF('T4-1a. Life'!H55="No",0,1)))</f>
        <v>1</v>
      </c>
      <c r="H18" s="3">
        <f>IF('T4-1a. Life'!I55="","..",IF('T4-1a. Life'!I55="..","..",IF('T4-1a. Life'!I55="No",0,1)))</f>
        <v>0</v>
      </c>
      <c r="I18" s="3">
        <f>IF('T4-1a. Life'!J55="","..",IF('T4-1a. Life'!J55="..","..",IF('T4-1a. Life'!J55="No",0,1)))</f>
        <v>0</v>
      </c>
      <c r="J18" s="3">
        <f>IF('T4-1a. Life'!K55="","..",IF('T4-1a. Life'!K55="..","..",IF('T4-1a. Life'!K55="No",0,1)))</f>
        <v>1</v>
      </c>
      <c r="K18" s="3">
        <f>IF('T4-1a. Life'!L55="","..",IF('T4-1a. Life'!L55="..","..",IF('T4-1a. Life'!L55="No",0,1)))</f>
        <v>0</v>
      </c>
      <c r="L18" s="1">
        <f>AVERAGE(B18:K18)</f>
        <v>0.4</v>
      </c>
    </row>
    <row r="19" spans="1:12" ht="12.75" customHeight="1">
      <c r="A19" s="1" t="s">
        <v>117</v>
      </c>
      <c r="B19" s="2"/>
      <c r="C19" s="2"/>
      <c r="D19" s="2"/>
      <c r="E19" s="2"/>
      <c r="F19" s="2"/>
      <c r="G19" s="2"/>
      <c r="H19" s="2"/>
      <c r="I19" s="2"/>
      <c r="J19" s="2"/>
      <c r="K19" s="2"/>
    </row>
    <row r="20" spans="1:12" ht="12.75" customHeight="1">
      <c r="A20" s="14" t="s">
        <v>168</v>
      </c>
      <c r="B20" s="5">
        <f>IF('T4-1a. Life'!C61="..","..",IF('T4-1a. Life'!C61="Yes",0,1))</f>
        <v>0</v>
      </c>
      <c r="C20" s="5">
        <f>IF('T4-1a. Life'!D61="..","..",IF('T4-1a. Life'!D61="Yes",0,1))</f>
        <v>0</v>
      </c>
      <c r="D20" s="5">
        <f>IF('T4-1a. Life'!E61="..","..",IF('T4-1a. Life'!E61="Yes",0,1))</f>
        <v>0</v>
      </c>
      <c r="E20" s="5">
        <f>IF('T4-1a. Life'!F61="..","..",IF('T4-1a. Life'!F61="Yes",0,1))</f>
        <v>0</v>
      </c>
      <c r="F20" s="5">
        <f>IF('T4-1a. Life'!G61="..","..",IF('T4-1a. Life'!G61="Yes",0,1))</f>
        <v>0</v>
      </c>
      <c r="G20" s="5">
        <f>IF('T4-1a. Life'!H61="..","..",IF('T4-1a. Life'!H61="Yes",0,1))</f>
        <v>0</v>
      </c>
      <c r="H20" s="5">
        <f>IF('T4-1a. Life'!I61="..","..",IF('T4-1a. Life'!I61="Yes",0,1))</f>
        <v>0</v>
      </c>
      <c r="I20" s="5">
        <f>IF('T4-1a. Life'!J61="..","..",IF('T4-1a. Life'!J61="Yes",0,1))</f>
        <v>0</v>
      </c>
      <c r="J20" s="5">
        <f>IF('T4-1a. Life'!K61="..","..",IF('T4-1a. Life'!K61="Yes",0,1))</f>
        <v>0</v>
      </c>
      <c r="K20" s="5">
        <f>IF('T4-1a. Life'!L61="..","..",IF('T4-1a. Life'!L61="Yes",0,1))</f>
        <v>0</v>
      </c>
      <c r="L20" s="1">
        <f>AVERAGE(B20:K20)</f>
        <v>0</v>
      </c>
    </row>
    <row r="21" spans="1:12" ht="12.75" customHeight="1">
      <c r="A21" s="14" t="s">
        <v>169</v>
      </c>
      <c r="B21" s="5">
        <f>IF('T4-1a. Life'!C62="..","..",IF('T4-1a. Life'!C62="Yes",0,1))</f>
        <v>0</v>
      </c>
      <c r="C21" s="5">
        <f>IF('T4-1a. Life'!D62="..","..",IF('T4-1a. Life'!D62="Yes",0,1))</f>
        <v>0</v>
      </c>
      <c r="D21" s="5">
        <f>IF('T4-1a. Life'!E62="..","..",IF('T4-1a. Life'!E62="Yes",0,1))</f>
        <v>0</v>
      </c>
      <c r="E21" s="5">
        <f>IF('T4-1a. Life'!F62="..","..",IF('T4-1a. Life'!F62="Yes",0,1))</f>
        <v>0</v>
      </c>
      <c r="F21" s="5">
        <f>IF('T4-1a. Life'!G62="..","..",IF('T4-1a. Life'!G62="Yes",0,1))</f>
        <v>0</v>
      </c>
      <c r="G21" s="5">
        <f>IF('T4-1a. Life'!H62="..","..",IF('T4-1a. Life'!H62="Yes",0,1))</f>
        <v>1</v>
      </c>
      <c r="H21" s="5">
        <f>IF('T4-1a. Life'!I62="..","..",IF('T4-1a. Life'!I62="Yes",0,1))</f>
        <v>0</v>
      </c>
      <c r="I21" s="5">
        <f>IF('T4-1a. Life'!J62="..","..",IF('T4-1a. Life'!J62="Yes",0,1))</f>
        <v>0</v>
      </c>
      <c r="J21" s="5">
        <f>IF('T4-1a. Life'!K62="..","..",IF('T4-1a. Life'!K62="Yes",0,1))</f>
        <v>0</v>
      </c>
      <c r="K21" s="5">
        <f>IF('T4-1a. Life'!L62="..","..",IF('T4-1a. Life'!L62="Yes",0,1))</f>
        <v>0</v>
      </c>
      <c r="L21" s="1">
        <f>AVERAGE(B21:K21)</f>
        <v>0.1</v>
      </c>
    </row>
    <row r="22" spans="1:12" ht="12.75" customHeight="1">
      <c r="A22" s="1" t="s">
        <v>118</v>
      </c>
      <c r="B22" s="2">
        <f>SUM('T4-1b. Life index'!C66:C67)</f>
        <v>0</v>
      </c>
      <c r="C22" s="2">
        <f>SUM('T4-1b. Life index'!D66:D67)</f>
        <v>0</v>
      </c>
      <c r="D22" s="2">
        <f>SUM('T4-1b. Life index'!E66:E67)</f>
        <v>0</v>
      </c>
      <c r="E22" s="2">
        <f>SUM('T4-1b. Life index'!F66:F67)</f>
        <v>0</v>
      </c>
      <c r="F22" s="2">
        <f>SUM('T4-1b. Life index'!G66:G67)</f>
        <v>0</v>
      </c>
      <c r="G22" s="2">
        <f>SUM('T4-1b. Life index'!H66:H67)</f>
        <v>1</v>
      </c>
      <c r="H22" s="2">
        <f>SUM('T4-1b. Life index'!I66:I67)</f>
        <v>0</v>
      </c>
      <c r="I22" s="2">
        <f>SUM('T4-1b. Life index'!J66:J67)</f>
        <v>0</v>
      </c>
      <c r="J22" s="2">
        <f>SUM('T4-1b. Life index'!K66:K67)</f>
        <v>0</v>
      </c>
      <c r="K22" s="2">
        <f>SUM('T4-1b. Life index'!L66:L67)</f>
        <v>0</v>
      </c>
      <c r="L22" s="1">
        <f>AVERAGE(B22:K22)</f>
        <v>0.1</v>
      </c>
    </row>
    <row r="23" spans="1:12" ht="12.75" customHeight="1">
      <c r="A23" s="1" t="s">
        <v>119</v>
      </c>
      <c r="B23" s="2"/>
      <c r="C23" s="2"/>
      <c r="D23" s="2"/>
      <c r="E23" s="2"/>
      <c r="F23" s="2"/>
      <c r="G23" s="2"/>
      <c r="H23" s="2"/>
      <c r="I23" s="2"/>
      <c r="J23" s="2"/>
      <c r="K23" s="2"/>
    </row>
    <row r="24" spans="1:12" ht="12.75" customHeight="1">
      <c r="A24" s="15" t="s">
        <v>186</v>
      </c>
      <c r="B24" s="2">
        <f>SUM('T4-1b. Life index'!C73:C76)</f>
        <v>0</v>
      </c>
      <c r="C24" s="2">
        <f>SUM('T4-1b. Life index'!D73:D76)</f>
        <v>0</v>
      </c>
      <c r="D24" s="2">
        <f>SUM('T4-1b. Life index'!E73:E76)</f>
        <v>0</v>
      </c>
      <c r="E24" s="2">
        <f>SUM('T4-1b. Life index'!F73:F76)</f>
        <v>0</v>
      </c>
      <c r="F24" s="2">
        <f>SUM('T4-1b. Life index'!G73:G76)</f>
        <v>0</v>
      </c>
      <c r="G24" s="2">
        <f>SUM('T4-1b. Life index'!H73:H76)</f>
        <v>0.3</v>
      </c>
      <c r="H24" s="2">
        <f>SUM('T4-1b. Life index'!I73:I76)</f>
        <v>0</v>
      </c>
      <c r="I24" s="2">
        <f>SUM('T4-1b. Life index'!J73:J76)</f>
        <v>0</v>
      </c>
      <c r="J24" s="2">
        <f>SUM('T4-1b. Life index'!K73:K76)</f>
        <v>0</v>
      </c>
      <c r="K24" s="2">
        <f>SUM('T4-1b. Life index'!L73:L76)</f>
        <v>0</v>
      </c>
      <c r="L24" s="46">
        <f>AVERAGE(B24:K24)</f>
        <v>0.03</v>
      </c>
    </row>
    <row r="25" spans="1:12" ht="12.75" customHeight="1">
      <c r="A25" s="15" t="s">
        <v>188</v>
      </c>
      <c r="B25" s="2">
        <f>SUM('T4-1b. Life index'!C79:C82)</f>
        <v>0</v>
      </c>
      <c r="C25" s="2">
        <f>SUM('T4-1b. Life index'!D79:D82)</f>
        <v>0</v>
      </c>
      <c r="D25" s="2">
        <f>SUM('T4-1b. Life index'!E79:E82)</f>
        <v>0</v>
      </c>
      <c r="E25" s="2">
        <f>SUM('T4-1b. Life index'!F79:F82)</f>
        <v>0</v>
      </c>
      <c r="F25" s="2">
        <f>SUM('T4-1b. Life index'!G79:G82)</f>
        <v>0</v>
      </c>
      <c r="G25" s="2">
        <f>SUM('T4-1b. Life index'!H79:H82)</f>
        <v>1</v>
      </c>
      <c r="H25" s="2">
        <f>SUM('T4-1b. Life index'!I79:I82)</f>
        <v>0.7</v>
      </c>
      <c r="I25" s="2">
        <f>SUM('T4-1b. Life index'!J79:J82)</f>
        <v>0</v>
      </c>
      <c r="J25" s="2">
        <f>SUM('T4-1b. Life index'!K79:K82)</f>
        <v>0</v>
      </c>
      <c r="K25" s="2">
        <f>SUM('T4-1b. Life index'!L79:L82)</f>
        <v>0</v>
      </c>
      <c r="L25" s="46">
        <f>AVERAGE(B25:K25)</f>
        <v>0.16999999999999998</v>
      </c>
    </row>
    <row r="26" spans="1:12" ht="12.75" customHeight="1">
      <c r="A26" s="1" t="s">
        <v>120</v>
      </c>
      <c r="B26" s="2"/>
      <c r="C26" s="2"/>
      <c r="D26" s="2"/>
      <c r="E26" s="2"/>
      <c r="F26" s="2"/>
      <c r="G26" s="2"/>
      <c r="H26" s="2"/>
      <c r="I26" s="2"/>
      <c r="J26" s="2"/>
      <c r="K26" s="2"/>
    </row>
    <row r="27" spans="1:12" ht="12.75" customHeight="1">
      <c r="A27" s="15" t="s">
        <v>186</v>
      </c>
      <c r="B27" s="2">
        <f>SUM('T4-1b. Life index'!C88:C90)</f>
        <v>0</v>
      </c>
      <c r="C27" s="2">
        <f>SUM('T4-1b. Life index'!D88:D90)</f>
        <v>0</v>
      </c>
      <c r="D27" s="2">
        <f>SUM('T4-1b. Life index'!E88:E90)</f>
        <v>0.5</v>
      </c>
      <c r="E27" s="2">
        <f>SUM('T4-1b. Life index'!F88:F90)</f>
        <v>0</v>
      </c>
      <c r="F27" s="2">
        <f>SUM('T4-1b. Life index'!G88:G90)</f>
        <v>0</v>
      </c>
      <c r="G27" s="2">
        <f>SUM('T4-1b. Life index'!H88:H90)</f>
        <v>1</v>
      </c>
      <c r="H27" s="2">
        <f>SUM('T4-1b. Life index'!I88:I90)</f>
        <v>0.6</v>
      </c>
      <c r="I27" s="2">
        <f>SUM('T4-1b. Life index'!J88:J90)</f>
        <v>0</v>
      </c>
      <c r="J27" s="2">
        <f>SUM('T4-1b. Life index'!K88:K90)</f>
        <v>0.6</v>
      </c>
      <c r="K27" s="2">
        <f>SUM('T4-1b. Life index'!L88:L90)</f>
        <v>1</v>
      </c>
      <c r="L27" s="46">
        <f>AVERAGE(B27:K27)</f>
        <v>0.37</v>
      </c>
    </row>
    <row r="28" spans="1:12" ht="12.75" customHeight="1">
      <c r="A28" s="15" t="s">
        <v>188</v>
      </c>
      <c r="B28" s="2">
        <f>SUM('T4-1b. Life index'!C93:C95)</f>
        <v>0</v>
      </c>
      <c r="C28" s="2">
        <f>SUM('T4-1b. Life index'!D93:D95)</f>
        <v>0</v>
      </c>
      <c r="D28" s="2">
        <f>SUM('T4-1b. Life index'!E93:E95)</f>
        <v>0.5</v>
      </c>
      <c r="E28" s="2">
        <f>SUM('T4-1b. Life index'!F93:F95)</f>
        <v>0</v>
      </c>
      <c r="F28" s="2">
        <f>SUM('T4-1b. Life index'!G93:G95)</f>
        <v>0</v>
      </c>
      <c r="G28" s="2">
        <f>SUM('T4-1b. Life index'!H93:H95)</f>
        <v>1</v>
      </c>
      <c r="H28" s="2">
        <f>SUM('T4-1b. Life index'!I93:I95)</f>
        <v>0.6</v>
      </c>
      <c r="I28" s="2">
        <f>SUM('T4-1b. Life index'!J93:J95)</f>
        <v>0</v>
      </c>
      <c r="J28" s="2">
        <f>SUM('T4-1b. Life index'!K93:K95)</f>
        <v>0.6</v>
      </c>
      <c r="K28" s="2">
        <f>SUM('T4-1b. Life index'!L93:L95)</f>
        <v>1</v>
      </c>
      <c r="L28" s="46">
        <f>AVERAGE(B28:K28)</f>
        <v>0.37</v>
      </c>
    </row>
    <row r="29" spans="1:12" ht="12.75" customHeight="1">
      <c r="A29" s="1" t="s">
        <v>121</v>
      </c>
      <c r="B29" s="2"/>
      <c r="C29" s="2"/>
      <c r="D29" s="2"/>
      <c r="E29" s="2"/>
      <c r="F29" s="2"/>
      <c r="G29" s="2"/>
      <c r="H29" s="2"/>
      <c r="I29" s="2"/>
      <c r="J29" s="2"/>
      <c r="K29" s="2"/>
    </row>
    <row r="30" spans="1:12" ht="12.75" customHeight="1">
      <c r="A30" s="15" t="s">
        <v>186</v>
      </c>
      <c r="B30" s="2">
        <f>SUM('T4-1b. Life index'!C101:C103)</f>
        <v>1</v>
      </c>
      <c r="C30" s="2">
        <f>SUM('T4-1b. Life index'!D101:D103)</f>
        <v>0</v>
      </c>
      <c r="D30" s="2">
        <f>SUM('T4-1b. Life index'!E101:E103)</f>
        <v>0.5</v>
      </c>
      <c r="E30" s="2">
        <f>SUM('T4-1b. Life index'!F101:F103)</f>
        <v>0</v>
      </c>
      <c r="F30" s="2">
        <f>SUM('T4-1b. Life index'!G101:G103)</f>
        <v>0</v>
      </c>
      <c r="G30" s="2">
        <f>SUM('T4-1b. Life index'!H101:H103)</f>
        <v>0</v>
      </c>
      <c r="H30" s="2">
        <f>SUM('T4-1b. Life index'!I101:I103)</f>
        <v>0</v>
      </c>
      <c r="I30" s="2">
        <f>SUM('T4-1b. Life index'!J101:J103)</f>
        <v>0</v>
      </c>
      <c r="J30" s="2">
        <f>SUM('T4-1b. Life index'!K101:K103)</f>
        <v>0.5</v>
      </c>
      <c r="K30" s="2">
        <f>SUM('T4-1b. Life index'!L101:L103)</f>
        <v>0.5</v>
      </c>
      <c r="L30" s="46">
        <f>AVERAGE(B30:K30)</f>
        <v>0.25</v>
      </c>
    </row>
    <row r="31" spans="1:12" ht="12.75" customHeight="1">
      <c r="A31" s="15" t="s">
        <v>188</v>
      </c>
      <c r="B31" s="2">
        <f>SUM('T4-1b. Life index'!C106:C108)</f>
        <v>1</v>
      </c>
      <c r="C31" s="2">
        <f>SUM('T4-1b. Life index'!D106:D108)</f>
        <v>0</v>
      </c>
      <c r="D31" s="2">
        <f>SUM('T4-1b. Life index'!E106:E108)</f>
        <v>0.5</v>
      </c>
      <c r="E31" s="2">
        <f>SUM('T4-1b. Life index'!F106:F108)</f>
        <v>0</v>
      </c>
      <c r="F31" s="2">
        <f>SUM('T4-1b. Life index'!G106:G108)</f>
        <v>0.5</v>
      </c>
      <c r="G31" s="2">
        <f>SUM('T4-1b. Life index'!H106:H108)</f>
        <v>1</v>
      </c>
      <c r="H31" s="2">
        <f>SUM('T4-1b. Life index'!I106:I108)</f>
        <v>0</v>
      </c>
      <c r="I31" s="2">
        <f>SUM('T4-1b. Life index'!J106:J108)</f>
        <v>0</v>
      </c>
      <c r="J31" s="2">
        <f>SUM('T4-1b. Life index'!K106:K108)</f>
        <v>1</v>
      </c>
      <c r="K31" s="2">
        <f>SUM('T4-1b. Life index'!L106:L108)</f>
        <v>0.5</v>
      </c>
      <c r="L31" s="1">
        <f>AVERAGE(B31:K31)</f>
        <v>0.45</v>
      </c>
    </row>
    <row r="32" spans="1:12" ht="12.75" customHeight="1">
      <c r="A32" s="15"/>
      <c r="B32" s="2"/>
      <c r="C32" s="2"/>
      <c r="D32" s="2"/>
      <c r="E32" s="2"/>
      <c r="F32" s="2"/>
      <c r="G32" s="2"/>
      <c r="H32" s="2"/>
      <c r="I32" s="2"/>
      <c r="J32" s="2"/>
      <c r="K32" s="2"/>
    </row>
    <row r="33" spans="1:12" ht="12.75" customHeight="1">
      <c r="A33" s="13" t="s">
        <v>189</v>
      </c>
      <c r="B33" s="23"/>
      <c r="C33" s="23"/>
      <c r="D33" s="23"/>
      <c r="E33" s="23"/>
      <c r="F33" s="23"/>
      <c r="G33" s="23"/>
      <c r="H33" s="23"/>
      <c r="I33" s="23"/>
      <c r="J33" s="23"/>
      <c r="K33" s="23"/>
    </row>
    <row r="34" spans="1:12" ht="12.75" customHeight="1">
      <c r="A34" s="5" t="s">
        <v>122</v>
      </c>
      <c r="B34" s="5">
        <f>SUM('T4-1b. Life index'!C115:C116)</f>
        <v>0</v>
      </c>
      <c r="C34" s="5">
        <f>SUM('T4-1b. Life index'!D115:D116)</f>
        <v>1</v>
      </c>
      <c r="D34" s="5">
        <f>SUM('T4-1b. Life index'!E115:E116)</f>
        <v>0</v>
      </c>
      <c r="E34" s="5">
        <f>SUM('T4-1b. Life index'!F115:F116)</f>
        <v>0</v>
      </c>
      <c r="F34" s="5">
        <f>SUM('T4-1b. Life index'!G115:G116)</f>
        <v>1</v>
      </c>
      <c r="G34" s="5">
        <f>SUM('T4-1b. Life index'!H115:H116)</f>
        <v>1</v>
      </c>
      <c r="H34" s="5">
        <f>SUM('T4-1b. Life index'!I115:I116)</f>
        <v>1</v>
      </c>
      <c r="I34" s="5">
        <f>SUM('T4-1b. Life index'!J115:J116)</f>
        <v>0</v>
      </c>
      <c r="J34" s="5">
        <f>SUM('T4-1b. Life index'!K115:K116)</f>
        <v>0</v>
      </c>
      <c r="K34" s="5">
        <f>SUM('T4-1b. Life index'!L115:L116)</f>
        <v>0</v>
      </c>
      <c r="L34" s="1">
        <f>AVERAGE(B34:K34)</f>
        <v>0.4</v>
      </c>
    </row>
    <row r="35" spans="1:12" ht="12.75" customHeight="1">
      <c r="A35" s="1" t="s">
        <v>123</v>
      </c>
      <c r="B35" s="2">
        <f>IF('T4-1a. Life'!C121="..","..",IF('T4-1a. Life'!C121="No",1,0))</f>
        <v>1</v>
      </c>
      <c r="C35" s="2">
        <f>IF('T4-1a. Life'!D121="..","..",IF('T4-1a. Life'!D121="No",1,0))</f>
        <v>1</v>
      </c>
      <c r="D35" s="2">
        <f>IF('T4-1a. Life'!E121="..","..",IF('T4-1a. Life'!E121="No",1,0))</f>
        <v>1</v>
      </c>
      <c r="E35" s="2">
        <f>IF('T4-1a. Life'!F121="..","..",IF('T4-1a. Life'!F121="No",1,0))</f>
        <v>1</v>
      </c>
      <c r="F35" s="2">
        <f>IF('T4-1a. Life'!G121="..","..",IF('T4-1a. Life'!G121="No",1,0))</f>
        <v>1</v>
      </c>
      <c r="G35" s="2">
        <f>IF('T4-1a. Life'!H121="..","..",IF('T4-1a. Life'!H121="No",1,0))</f>
        <v>1</v>
      </c>
      <c r="H35" s="2">
        <f>IF('T4-1a. Life'!I121="..","..",IF('T4-1a. Life'!I121="No",1,0))</f>
        <v>0</v>
      </c>
      <c r="I35" s="2">
        <f>IF('T4-1a. Life'!J121="..","..",IF('T4-1a. Life'!J121="No",1,0))</f>
        <v>1</v>
      </c>
      <c r="J35" s="2">
        <f>IF('T4-1a. Life'!K121="..","..",IF('T4-1a. Life'!K121="No",1,0))</f>
        <v>1</v>
      </c>
      <c r="K35" s="2">
        <f>IF('T4-1a. Life'!L121="..","..",IF('T4-1a. Life'!L121="No",1,0))</f>
        <v>1</v>
      </c>
      <c r="L35" s="1">
        <f>AVERAGE(B35:K35)</f>
        <v>0.9</v>
      </c>
    </row>
    <row r="36" spans="1:12" ht="12.75" customHeight="1">
      <c r="A36" s="6"/>
      <c r="C36" s="5"/>
      <c r="D36" s="5"/>
      <c r="E36" s="5"/>
      <c r="F36" s="5"/>
      <c r="G36" s="5"/>
      <c r="H36" s="5"/>
      <c r="I36" s="5"/>
      <c r="J36" s="5"/>
      <c r="K36" s="5"/>
    </row>
    <row r="37" spans="1:12" ht="12.75" customHeight="1">
      <c r="A37" s="13" t="s">
        <v>99</v>
      </c>
      <c r="B37" s="23"/>
      <c r="C37" s="23"/>
      <c r="D37" s="23"/>
      <c r="E37" s="23"/>
      <c r="F37" s="23"/>
      <c r="G37" s="23"/>
      <c r="H37" s="23"/>
      <c r="I37" s="23"/>
      <c r="J37" s="23"/>
      <c r="K37" s="23"/>
    </row>
    <row r="38" spans="1:12" ht="12.75" customHeight="1">
      <c r="A38" s="5" t="s">
        <v>124</v>
      </c>
      <c r="B38" s="5">
        <f>SUM('T4-1b. Life index'!C127:C128)</f>
        <v>0</v>
      </c>
      <c r="C38" s="5">
        <f>SUM('T4-1b. Life index'!D127:D128)</f>
        <v>0</v>
      </c>
      <c r="D38" s="5">
        <f>SUM('T4-1b. Life index'!E127:E128)</f>
        <v>0</v>
      </c>
      <c r="E38" s="5">
        <f>SUM('T4-1b. Life index'!F127:F128)</f>
        <v>0.5</v>
      </c>
      <c r="F38" s="5">
        <f>SUM('T4-1b. Life index'!G127:G128)</f>
        <v>0</v>
      </c>
      <c r="G38" s="5">
        <f>SUM('T4-1b. Life index'!H127:H128)</f>
        <v>1</v>
      </c>
      <c r="H38" s="5">
        <f>SUM('T4-1b. Life index'!I127:I128)</f>
        <v>0.5</v>
      </c>
      <c r="I38" s="5">
        <f>SUM('T4-1b. Life index'!J127:J128)</f>
        <v>0</v>
      </c>
      <c r="J38" s="5">
        <f>SUM('T4-1b. Life index'!K127:K128)</f>
        <v>0</v>
      </c>
      <c r="K38" s="5">
        <f>SUM('T4-1b. Life index'!L127:L128)</f>
        <v>0</v>
      </c>
      <c r="L38" s="1">
        <f>AVERAGE(B38:K38)</f>
        <v>0.2</v>
      </c>
    </row>
    <row r="39" spans="1:12" ht="12.75" customHeight="1">
      <c r="A39" s="6"/>
      <c r="C39" s="5"/>
      <c r="D39" s="5"/>
      <c r="E39" s="5"/>
      <c r="F39" s="5"/>
      <c r="G39" s="5"/>
      <c r="H39" s="5"/>
      <c r="I39" s="5"/>
      <c r="J39" s="5"/>
      <c r="K39" s="5"/>
    </row>
    <row r="40" spans="1:12" ht="12.75" customHeight="1">
      <c r="A40" s="13" t="s">
        <v>100</v>
      </c>
      <c r="B40" s="23"/>
      <c r="C40" s="23"/>
      <c r="D40" s="23"/>
      <c r="E40" s="23"/>
      <c r="F40" s="23"/>
      <c r="G40" s="23"/>
      <c r="H40" s="23"/>
      <c r="I40" s="23"/>
      <c r="J40" s="23"/>
      <c r="K40" s="23"/>
    </row>
    <row r="41" spans="1:12" ht="12.75" customHeight="1">
      <c r="A41" s="5" t="s">
        <v>125</v>
      </c>
      <c r="B41" s="5">
        <f>IF('T4-1a. Life'!C134="Not allowed",1,IF('T4-1a. Life'!C134="Yes",1,0))</f>
        <v>1</v>
      </c>
      <c r="C41" s="5">
        <f>IF('T4-1a. Life'!D134="Not allowed",1,IF('T4-1a. Life'!D134="Yes",1,0))</f>
        <v>1</v>
      </c>
      <c r="D41" s="5">
        <f>IF('T4-1a. Life'!E134="Not allowed",1,IF('T4-1a. Life'!E134="Yes",1,0))</f>
        <v>1</v>
      </c>
      <c r="E41" s="5">
        <f>IF('T4-1a. Life'!F134="Not allowed",1,IF('T4-1a. Life'!F134="Yes",1,0))</f>
        <v>1</v>
      </c>
      <c r="F41" s="5">
        <f>IF('T4-1a. Life'!G134="Not allowed",1,IF('T4-1a. Life'!G134="Yes",1,0))</f>
        <v>0</v>
      </c>
      <c r="G41" s="5">
        <f>IF('T4-1a. Life'!H134="Not allowed",1,IF('T4-1a. Life'!H134="Yes",1,0))</f>
        <v>1</v>
      </c>
      <c r="H41" s="5">
        <f>IF('T4-1a. Life'!I134="Not allowed",1,IF('T4-1a. Life'!I134="Yes",1,0))</f>
        <v>1</v>
      </c>
      <c r="I41" s="5">
        <f>IF('T4-1a. Life'!J134="Not allowed",1,IF('T4-1a. Life'!J134="Yes",1,0))</f>
        <v>0</v>
      </c>
      <c r="J41" s="5">
        <f>IF('T4-1a. Life'!K134="Not allowed",1,IF('T4-1a. Life'!K134="Yes",1,0))</f>
        <v>1</v>
      </c>
      <c r="K41" s="5">
        <f>IF('T4-1a. Life'!L134="Not allowed",1,IF('T4-1a. Life'!L134="Yes",1,0))</f>
        <v>1</v>
      </c>
      <c r="L41" s="1">
        <f>AVERAGE(B41:K41)</f>
        <v>0.8</v>
      </c>
    </row>
    <row r="42" spans="1:12" ht="12.75" customHeight="1">
      <c r="A42" s="1" t="s">
        <v>126</v>
      </c>
      <c r="B42" s="5">
        <f>IF('T4-1a. Life'!C143="Not allowed",1,IF('T4-1a. Life'!C143="Yes",1,0))</f>
        <v>0</v>
      </c>
      <c r="C42" s="5">
        <f>IF('T4-1a. Life'!D143="Not allowed",1,IF('T4-1a. Life'!D143="Yes",1,0))</f>
        <v>0</v>
      </c>
      <c r="D42" s="5">
        <f>IF('T4-1a. Life'!E143="Not allowed",1,IF('T4-1a. Life'!E143="Yes",1,0))</f>
        <v>0</v>
      </c>
      <c r="E42" s="5">
        <f>IF('T4-1a. Life'!F143="Not allowed",1,IF('T4-1a. Life'!F143="Yes",1,0))</f>
        <v>0</v>
      </c>
      <c r="F42" s="5">
        <f>IF('T4-1a. Life'!G143="Not allowed",1,IF('T4-1a. Life'!G143="Yes",1,0))</f>
        <v>0</v>
      </c>
      <c r="G42" s="5">
        <f>IF('T4-1a. Life'!H143="Not allowed",1,IF('T4-1a. Life'!H143="Yes",1,0))</f>
        <v>1</v>
      </c>
      <c r="H42" s="5">
        <f>IF('T4-1a. Life'!I143="Not allowed",1,IF('T4-1a. Life'!I143="Yes",1,0))</f>
        <v>1</v>
      </c>
      <c r="I42" s="5">
        <f>IF('T4-1a. Life'!J143="Not allowed",1,IF('T4-1a. Life'!J143="Yes",1,0))</f>
        <v>0</v>
      </c>
      <c r="J42" s="5">
        <f>IF('T4-1a. Life'!K143="Not allowed",1,IF('T4-1a. Life'!K143="Yes",1,0))</f>
        <v>0</v>
      </c>
      <c r="K42" s="5">
        <f>IF('T4-1a. Life'!L143="Not allowed",1,IF('T4-1a. Life'!L143="Yes",1,0))</f>
        <v>0</v>
      </c>
      <c r="L42" s="1">
        <f>AVERAGE(B42:K42)</f>
        <v>0.2</v>
      </c>
    </row>
    <row r="43" spans="1:12" ht="12.75" customHeight="1">
      <c r="A43" s="1" t="s">
        <v>127</v>
      </c>
      <c r="B43" s="25">
        <f>IF('T4-1a. Life'!C152="NA","",IF('T4-1a. Life'!C152="..","..",IF('T4-1a. Life'!C152="Not allowed",1,IF('T4-1a. Life'!C152&lt;31,0.75,IF('T4-1a. Life'!C152&lt;61,0.5,IF('T4-1a. Life'!C152&lt;91,0.25,0))))))</f>
        <v>0.75</v>
      </c>
      <c r="C43" s="25">
        <f>IF('T4-1a. Life'!D152="NA","",IF('T4-1a. Life'!D152="..","..",IF('T4-1a. Life'!D152="Not allowed",1,IF('T4-1a. Life'!D152&lt;31,0.75,IF('T4-1a. Life'!D152&lt;61,0.5,IF('T4-1a. Life'!D152&lt;91,0.25,0))))))</f>
        <v>0.75</v>
      </c>
      <c r="D43" s="25">
        <f>IF('T4-1a. Life'!E152="NA","",IF('T4-1a. Life'!E152="..","..",IF('T4-1a. Life'!E152="Not allowed",1,IF('T4-1a. Life'!E152&lt;31,0.75,IF('T4-1a. Life'!E152&lt;61,0.5,IF('T4-1a. Life'!E152&lt;91,0.25,0))))))</f>
        <v>0.5</v>
      </c>
      <c r="E43" s="25">
        <f>IF('T4-1a. Life'!F152="NA","",IF('T4-1a. Life'!F152="..","..",IF('T4-1a. Life'!F152="Not allowed",1,IF('T4-1a. Life'!F152&lt;31,0.75,IF('T4-1a. Life'!F152&lt;61,0.5,IF('T4-1a. Life'!F152&lt;91,0.25,0))))))</f>
        <v>0.75</v>
      </c>
      <c r="F43" s="25">
        <f>IF('T4-1a. Life'!G152="NA","",IF('T4-1a. Life'!G152="..","..",IF('T4-1a. Life'!G152="Not allowed",1,IF('T4-1a. Life'!G152&lt;31,0.75,IF('T4-1a. Life'!G152&lt;61,0.5,IF('T4-1a. Life'!G152&lt;91,0.25,0))))))</f>
        <v>0.25</v>
      </c>
      <c r="G43" s="25">
        <f>IF('T4-1a. Life'!H152="NA","",IF('T4-1a. Life'!H152="..","..",IF('T4-1a. Life'!H152="Not allowed",1,IF('T4-1a. Life'!H152&lt;31,0.75,IF('T4-1a. Life'!H152&lt;61,0.5,IF('T4-1a. Life'!H152&lt;91,0.25,0))))))</f>
        <v>1</v>
      </c>
      <c r="H43" s="25">
        <f>IF('T4-1a. Life'!I152="NA","",IF('T4-1a. Life'!I152="..","..",IF('T4-1a. Life'!I152="Not allowed",1,IF('T4-1a. Life'!I152&lt;31,0.75,IF('T4-1a. Life'!I152&lt;61,0.5,IF('T4-1a. Life'!I152&lt;91,0.25,0))))))</f>
        <v>0</v>
      </c>
      <c r="I43" s="25">
        <f>IF('T4-1a. Life'!J152="NA","",IF('T4-1a. Life'!J152="..","..",IF('T4-1a. Life'!J152="Not allowed",1,IF('T4-1a. Life'!J152&lt;31,0.75,IF('T4-1a. Life'!J152&lt;61,0.5,IF('T4-1a. Life'!J152&lt;91,0.25,0))))))</f>
        <v>0.5</v>
      </c>
      <c r="J43" s="25">
        <f>IF('T4-1a. Life'!K152="NA","",IF('T4-1a. Life'!K152="..","..",IF('T4-1a. Life'!K152="Not allowed",1,IF('T4-1a. Life'!K152&lt;31,0.75,IF('T4-1a. Life'!K152&lt;61,0.5,IF('T4-1a. Life'!K152&lt;91,0.25,0))))))</f>
        <v>0.25</v>
      </c>
      <c r="K43" s="25">
        <f>IF('T4-1a. Life'!L152="NA","",IF('T4-1a. Life'!L152="..","..",IF('T4-1a. Life'!L152="Not allowed",1,IF('T4-1a. Life'!L152&lt;31,0.75,IF('T4-1a. Life'!L152&lt;61,0.5,IF('T4-1a. Life'!L152&lt;91,0.25,0))))))</f>
        <v>0.25</v>
      </c>
      <c r="L43" s="46">
        <f>AVERAGE(B43:K43)</f>
        <v>0.5</v>
      </c>
    </row>
    <row r="44" spans="1:12" ht="12.75" customHeight="1">
      <c r="A44" s="14" t="s">
        <v>103</v>
      </c>
      <c r="B44" s="25">
        <f>IF('T4-1a. Life'!C153="NA","",IF('T4-1a. Life'!C153="..","..",IF('T4-1a. Life'!C153="Not allowed",1,IF('T4-1a. Life'!C153&lt;1.01,0.8,IF('T4-1a. Life'!C153&lt;2.01,0.6,IF('T4-1a. Life'!C153&lt;3.01,0.4,IF('T4-1a. Life'!C153&lt;4.01,0.2,0)))))))</f>
        <v>0.6</v>
      </c>
      <c r="C44" s="25">
        <f>IF('T4-1a. Life'!D153="NA","",IF('T4-1a. Life'!D153="..","..",IF('T4-1a. Life'!D153="Not allowed",1,IF('T4-1a. Life'!D153&lt;1.01,0.8,IF('T4-1a. Life'!D153&lt;2.01,0.6,IF('T4-1a. Life'!D153&lt;3.01,0.4,IF('T4-1a. Life'!D153&lt;4.01,0.2,0)))))))</f>
        <v>0.8</v>
      </c>
      <c r="D44" s="25">
        <f>IF('T4-1a. Life'!E153="NA","",IF('T4-1a. Life'!E153="..","..",IF('T4-1a. Life'!E153="Not allowed",1,IF('T4-1a. Life'!E153&lt;1.01,0.8,IF('T4-1a. Life'!E153&lt;2.01,0.6,IF('T4-1a. Life'!E153&lt;3.01,0.4,IF('T4-1a. Life'!E153&lt;4.01,0.2,0)))))))</f>
        <v>0</v>
      </c>
      <c r="E44" s="25">
        <f>IF('T4-1a. Life'!F153="NA","",IF('T4-1a. Life'!F153="..","..",IF('T4-1a. Life'!F153="Not allowed",1,IF('T4-1a. Life'!F153&lt;1.01,0.8,IF('T4-1a. Life'!F153&lt;2.01,0.6,IF('T4-1a. Life'!F153&lt;3.01,0.4,IF('T4-1a. Life'!F153&lt;4.01,0.2,0)))))))</f>
        <v>0.8</v>
      </c>
      <c r="F44" s="25">
        <f>IF('T4-1a. Life'!G153="NA","",IF('T4-1a. Life'!G153="..","..",IF('T4-1a. Life'!G153="Not allowed",1,IF('T4-1a. Life'!G153&lt;1.01,0.8,IF('T4-1a. Life'!G153&lt;2.01,0.6,IF('T4-1a. Life'!G153&lt;3.01,0.4,IF('T4-1a. Life'!G153&lt;4.01,0.2,0)))))))</f>
        <v>0</v>
      </c>
      <c r="G44" s="25">
        <f>IF('T4-1a. Life'!H153="NA","",IF('T4-1a. Life'!H153="..","..",IF('T4-1a. Life'!H153="Not allowed",1,IF('T4-1a. Life'!H153&lt;1.01,0.8,IF('T4-1a. Life'!H153&lt;2.01,0.6,IF('T4-1a. Life'!H153&lt;3.01,0.4,IF('T4-1a. Life'!H153&lt;4.01,0.2,0)))))))</f>
        <v>1</v>
      </c>
      <c r="H44" s="25">
        <f>IF('T4-1a. Life'!I153="NA","",IF('T4-1a. Life'!I153="..","..",IF('T4-1a. Life'!I153="Not allowed",1,IF('T4-1a. Life'!I153&lt;1.01,0.8,IF('T4-1a. Life'!I153&lt;2.01,0.6,IF('T4-1a. Life'!I153&lt;3.01,0.4,IF('T4-1a. Life'!I153&lt;4.01,0.2,0)))))))</f>
        <v>0</v>
      </c>
      <c r="I44" s="25">
        <f>IF('T4-1a. Life'!J153="NA","",IF('T4-1a. Life'!J153="..","..",IF('T4-1a. Life'!J153="Not allowed",1,IF('T4-1a. Life'!J153&lt;1.01,0.8,IF('T4-1a. Life'!J153&lt;2.01,0.6,IF('T4-1a. Life'!J153&lt;3.01,0.4,IF('T4-1a. Life'!J153&lt;4.01,0.2,0)))))))</f>
        <v>0.6</v>
      </c>
      <c r="J44" s="25">
        <f>IF('T4-1a. Life'!K153="NA","",IF('T4-1a. Life'!K153="..","..",IF('T4-1a. Life'!K153="Not allowed",1,IF('T4-1a. Life'!K153&lt;1.01,0.8,IF('T4-1a. Life'!K153&lt;2.01,0.6,IF('T4-1a. Life'!K153&lt;3.01,0.4,IF('T4-1a. Life'!K153&lt;4.01,0.2,0)))))))</f>
        <v>0.8</v>
      </c>
      <c r="K44" s="25">
        <f>IF('T4-1a. Life'!L153="NA","",IF('T4-1a. Life'!L153="..","..",IF('T4-1a. Life'!L153="Not allowed",1,IF('T4-1a. Life'!L153&lt;1.01,0.8,IF('T4-1a. Life'!L153&lt;2.01,0.6,IF('T4-1a. Life'!L153&lt;3.01,0.4,IF('T4-1a. Life'!L153&lt;4.01,0.2,0)))))))</f>
        <v>0.4</v>
      </c>
      <c r="L44" s="46">
        <f>AVERAGE(B44:K44)</f>
        <v>0.50000000000000011</v>
      </c>
    </row>
    <row r="45" spans="1:12" ht="12.75" customHeight="1">
      <c r="A45" s="6"/>
      <c r="C45" s="5"/>
      <c r="D45" s="5"/>
      <c r="E45" s="5"/>
      <c r="F45" s="5"/>
      <c r="G45" s="5"/>
      <c r="H45" s="5"/>
      <c r="I45" s="5"/>
      <c r="J45" s="5"/>
      <c r="K45" s="5"/>
    </row>
    <row r="46" spans="1:12" ht="12.75" customHeight="1">
      <c r="A46" s="1" t="s">
        <v>104</v>
      </c>
      <c r="B46" s="2"/>
      <c r="C46" s="2"/>
      <c r="D46" s="2"/>
      <c r="E46" s="2"/>
      <c r="F46" s="2"/>
      <c r="G46" s="2"/>
      <c r="H46" s="2"/>
      <c r="I46" s="2"/>
      <c r="J46" s="2"/>
      <c r="K46" s="2"/>
    </row>
    <row r="47" spans="1:12" ht="12.75" customHeight="1">
      <c r="A47" s="1" t="s">
        <v>128</v>
      </c>
      <c r="B47" s="26">
        <f>IF('T4-1a. Life'!C160="..","..",(100-'T4-1a. Life'!C160)/100)</f>
        <v>0</v>
      </c>
      <c r="C47" s="26">
        <f>IF('T4-1a. Life'!D160="..","..",(100-'T4-1a. Life'!D160)/100)</f>
        <v>0</v>
      </c>
      <c r="D47" s="26">
        <f>IF('T4-1a. Life'!E160="..","..",(100-'T4-1a. Life'!E160)/100)</f>
        <v>0</v>
      </c>
      <c r="E47" s="26">
        <f>IF('T4-1a. Life'!F160="..","..",(100-'T4-1a. Life'!F160)/100)</f>
        <v>0</v>
      </c>
      <c r="F47" s="26">
        <f>IF('T4-1a. Life'!G160="..","..",(100-'T4-1a. Life'!G160)/100)</f>
        <v>0</v>
      </c>
      <c r="G47" s="26">
        <f>IF('T4-1a. Life'!H160="..","..",(100-'T4-1a. Life'!H160)/100)</f>
        <v>1</v>
      </c>
      <c r="H47" s="26">
        <f>IF('T4-1a. Life'!I160="..","..",(100-'T4-1a. Life'!I160)/100)</f>
        <v>0</v>
      </c>
      <c r="I47" s="26">
        <f>IF('T4-1a. Life'!J160="..","..",(100-'T4-1a. Life'!J160)/100)</f>
        <v>0</v>
      </c>
      <c r="J47" s="26">
        <f>IF('T4-1a. Life'!K160="..","..",(100-'T4-1a. Life'!K160)/100)</f>
        <v>0</v>
      </c>
      <c r="K47" s="26">
        <f>IF('T4-1a. Life'!L160="..","..",(100-'T4-1a. Life'!L160)/100)</f>
        <v>0</v>
      </c>
      <c r="L47" s="1">
        <f>AVERAGE(B47:K47)</f>
        <v>0.1</v>
      </c>
    </row>
    <row r="48" spans="1:12" ht="12.75" customHeight="1">
      <c r="A48" s="15" t="s">
        <v>75</v>
      </c>
      <c r="B48" s="26">
        <f>IF('T4-1a. Life'!C162="..","..",(100-'T4-1a. Life'!C162)/100)</f>
        <v>0</v>
      </c>
      <c r="C48" s="26">
        <f>IF('T4-1a. Life'!D162="..","..",(100-'T4-1a. Life'!D162)/100)</f>
        <v>0</v>
      </c>
      <c r="D48" s="26">
        <f>IF('T4-1a. Life'!E162="..","..",(100-'T4-1a. Life'!E162)/100)</f>
        <v>0</v>
      </c>
      <c r="E48" s="26">
        <f>IF('T4-1a. Life'!F162="..","..",(100-'T4-1a. Life'!F162)/100)</f>
        <v>0</v>
      </c>
      <c r="F48" s="26">
        <f>IF('T4-1a. Life'!G162="..","..",(100-'T4-1a. Life'!G162)/100)</f>
        <v>0</v>
      </c>
      <c r="G48" s="26">
        <f>IF('T4-1a. Life'!H162="..","..",(100-'T4-1a. Life'!H162)/100)</f>
        <v>1</v>
      </c>
      <c r="H48" s="26">
        <f>IF('T4-1a. Life'!I162="..","..",(100-'T4-1a. Life'!I162)/100)</f>
        <v>0</v>
      </c>
      <c r="I48" s="26">
        <f>IF('T4-1a. Life'!J162="..","..",(100-'T4-1a. Life'!J162)/100)</f>
        <v>0</v>
      </c>
      <c r="J48" s="26">
        <f>IF('T4-1a. Life'!K162="..","..",(100-'T4-1a. Life'!K162)/100)</f>
        <v>0</v>
      </c>
      <c r="K48" s="26">
        <f>IF('T4-1a. Life'!L162="..","..",(100-'T4-1a. Life'!L162)/100)</f>
        <v>0</v>
      </c>
      <c r="L48" s="1">
        <f>AVERAGE(B48:K48)</f>
        <v>0.1</v>
      </c>
    </row>
    <row r="49" spans="1:12" ht="12.75" customHeight="1">
      <c r="A49" s="1" t="s">
        <v>129</v>
      </c>
      <c r="B49" s="26">
        <f>IF('T4-1a. Life'!C167="..","..",(100-'T4-1a. Life'!C167)/100)</f>
        <v>0</v>
      </c>
      <c r="C49" s="26">
        <f>IF('T4-1a. Life'!D167="..","..",(100-'T4-1a. Life'!D167)/100)</f>
        <v>0</v>
      </c>
      <c r="D49" s="26">
        <f>IF('T4-1a. Life'!E167="..","..",(100-'T4-1a. Life'!E167)/100)</f>
        <v>0.01</v>
      </c>
      <c r="E49" s="26">
        <f>IF('T4-1a. Life'!F167="..","..",(100-'T4-1a. Life'!F167)/100)</f>
        <v>0</v>
      </c>
      <c r="F49" s="26">
        <f>IF('T4-1a. Life'!G167="..","..",(100-'T4-1a. Life'!G167)/100)</f>
        <v>0.7</v>
      </c>
      <c r="G49" s="26">
        <f>IF('T4-1a. Life'!H167="..","..",(100-'T4-1a. Life'!H167)/100)</f>
        <v>1</v>
      </c>
      <c r="H49" s="26">
        <f>IF('T4-1a. Life'!I167="..","..",(100-'T4-1a. Life'!I167)/100)</f>
        <v>0</v>
      </c>
      <c r="I49" s="26">
        <f>IF('T4-1a. Life'!J167="..","..",(100-'T4-1a. Life'!J167)/100)</f>
        <v>0</v>
      </c>
      <c r="J49" s="26">
        <f>IF('T4-1a. Life'!K167="..","..",(100-'T4-1a. Life'!K167)/100)</f>
        <v>0.75</v>
      </c>
      <c r="K49" s="26">
        <f>IF('T4-1a. Life'!L167="..","..",(100-'T4-1a. Life'!L167)/100)</f>
        <v>0</v>
      </c>
      <c r="L49" s="46">
        <f>AVERAGE(B49:K49)</f>
        <v>0.246</v>
      </c>
    </row>
    <row r="50" spans="1:12" ht="12.75" customHeight="1">
      <c r="A50" s="15" t="s">
        <v>75</v>
      </c>
      <c r="B50" s="26">
        <f>IF('T4-1a. Life'!C169="..","..",(100-'T4-1a. Life'!C169)/100)</f>
        <v>0</v>
      </c>
      <c r="C50" s="26">
        <f>IF('T4-1a. Life'!D169="..","..",(100-'T4-1a. Life'!D169)/100)</f>
        <v>0</v>
      </c>
      <c r="D50" s="26">
        <f>IF('T4-1a. Life'!E169="..","..",(100-'T4-1a. Life'!E169)/100)</f>
        <v>0.2</v>
      </c>
      <c r="E50" s="26">
        <f>IF('T4-1a. Life'!F169="..","..",(100-'T4-1a. Life'!F169)/100)</f>
        <v>0</v>
      </c>
      <c r="F50" s="26">
        <f>IF('T4-1a. Life'!G169="..","..",(100-'T4-1a. Life'!G169)/100)</f>
        <v>0.7</v>
      </c>
      <c r="G50" s="26">
        <f>IF('T4-1a. Life'!H169="..","..",(100-'T4-1a. Life'!H169)/100)</f>
        <v>1</v>
      </c>
      <c r="H50" s="26">
        <f>IF('T4-1a. Life'!I169="..","..",(100-'T4-1a. Life'!I169)/100)</f>
        <v>0</v>
      </c>
      <c r="I50" s="26">
        <f>IF('T4-1a. Life'!J169="..","..",(100-'T4-1a. Life'!J169)/100)</f>
        <v>0</v>
      </c>
      <c r="J50" s="26">
        <f>IF('T4-1a. Life'!K169="..","..",(100-'T4-1a. Life'!K169)/100)</f>
        <v>0.75</v>
      </c>
      <c r="K50" s="26">
        <f>IF('T4-1a. Life'!L169="..","..",(100-'T4-1a. Life'!L169)/100)</f>
        <v>0</v>
      </c>
      <c r="L50" s="46">
        <f>AVERAGE(B50:K50)</f>
        <v>0.26500000000000001</v>
      </c>
    </row>
    <row r="51" spans="1:12" ht="12.75" customHeight="1">
      <c r="A51" s="6"/>
      <c r="C51" s="5"/>
      <c r="D51" s="5"/>
      <c r="E51" s="5"/>
      <c r="F51" s="5"/>
      <c r="G51" s="5"/>
      <c r="H51" s="5"/>
      <c r="I51" s="5"/>
      <c r="J51" s="5"/>
      <c r="K51" s="5"/>
    </row>
    <row r="52" spans="1:12" ht="12.75" customHeight="1">
      <c r="A52" s="1" t="s">
        <v>105</v>
      </c>
      <c r="B52" s="2"/>
      <c r="C52" s="2"/>
      <c r="D52" s="2"/>
      <c r="E52" s="2"/>
      <c r="F52" s="2"/>
      <c r="G52" s="2"/>
      <c r="H52" s="2"/>
      <c r="I52" s="2"/>
      <c r="J52" s="2"/>
      <c r="K52" s="2"/>
    </row>
    <row r="53" spans="1:12" ht="12.75" customHeight="1">
      <c r="A53" s="16" t="s">
        <v>130</v>
      </c>
      <c r="B53" s="2">
        <f>IF('T4-1a. Life'!C206="Not allowed",1,IF('T4-1a. Life'!C208="Yes",1,0))</f>
        <v>1</v>
      </c>
      <c r="C53" s="2">
        <f>IF('T4-1a. Life'!D206="Not allowed",1,IF('T4-1a. Life'!D208="Yes",1,0))</f>
        <v>0</v>
      </c>
      <c r="D53" s="2">
        <f>IF('T4-1a. Life'!E206="Not allowed",1,IF('T4-1a. Life'!E208="Yes",1,0))</f>
        <v>0</v>
      </c>
      <c r="E53" s="2">
        <f>IF('T4-1a. Life'!F206="Not allowed",1,IF('T4-1a. Life'!F208="Yes",1,0))</f>
        <v>0</v>
      </c>
      <c r="F53" s="2">
        <f>IF('T4-1a. Life'!G206="Not allowed",1,IF('T4-1a. Life'!G208="Yes",1,0))</f>
        <v>1</v>
      </c>
      <c r="G53" s="2">
        <f>IF('T4-1a. Life'!H206="Not allowed",1,IF('T4-1a. Life'!H208="Yes",1,0))</f>
        <v>1</v>
      </c>
      <c r="H53" s="2">
        <f>IF('T4-1a. Life'!I206="Not allowed",1,IF('T4-1a. Life'!I208="Yes",1,0))</f>
        <v>0</v>
      </c>
      <c r="I53" s="2">
        <f>IF('T4-1a. Life'!J206="Not allowed",1,IF('T4-1a. Life'!J208="Yes",1,0))</f>
        <v>0</v>
      </c>
      <c r="J53" s="2">
        <f>IF('T4-1a. Life'!K206="Not allowed",1,IF('T4-1a. Life'!K208="Yes",1,0))</f>
        <v>1</v>
      </c>
      <c r="K53" s="2">
        <f>IF('T4-1a. Life'!L206="Not allowed",1,IF('T4-1a. Life'!L208="Yes",1,0))</f>
        <v>0</v>
      </c>
      <c r="L53" s="1">
        <f>AVERAGE(B53:K53)</f>
        <v>0.4</v>
      </c>
    </row>
    <row r="54" spans="1:12" ht="12.75" customHeight="1">
      <c r="A54" s="1" t="s">
        <v>131</v>
      </c>
      <c r="B54" s="2">
        <f>IF('T4-1a. Life'!C213="Not allowed",1,IF('T4-1a. Life'!C213="Yes",1,0))</f>
        <v>0</v>
      </c>
      <c r="C54" s="2">
        <f>IF('T4-1a. Life'!D213="Not allowed",1,IF('T4-1a. Life'!D213="Yes",1,0))</f>
        <v>1</v>
      </c>
      <c r="D54" s="2">
        <f>IF('T4-1a. Life'!E213="Not allowed",1,IF('T4-1a. Life'!E213="Yes",1,0))</f>
        <v>1</v>
      </c>
      <c r="E54" s="2">
        <f>IF('T4-1a. Life'!F213="Not allowed",1,IF('T4-1a. Life'!F213="Yes",1,0))</f>
        <v>1</v>
      </c>
      <c r="F54" s="2">
        <f>IF('T4-1a. Life'!G213="Not allowed",1,IF('T4-1a. Life'!G213="Yes",1,0))</f>
        <v>0</v>
      </c>
      <c r="G54" s="2">
        <f>IF('T4-1a. Life'!H213="Not allowed",1,IF('T4-1a. Life'!H213="Yes",1,0))</f>
        <v>1</v>
      </c>
      <c r="H54" s="2">
        <f>IF('T4-1a. Life'!I213="Not allowed",1,IF('T4-1a. Life'!I213="Yes",1,0))</f>
        <v>0</v>
      </c>
      <c r="I54" s="2">
        <f>IF('T4-1a. Life'!J213="Not allowed",1,IF('T4-1a. Life'!J213="Yes",1,0))</f>
        <v>0</v>
      </c>
      <c r="J54" s="2">
        <f>IF('T4-1a. Life'!K213="Not allowed",1,IF('T4-1a. Life'!K213="Yes",1,0))</f>
        <v>0</v>
      </c>
      <c r="K54" s="2">
        <f>IF('T4-1a. Life'!L213="Not allowed",1,IF('T4-1a. Life'!L213="Yes",1,0))</f>
        <v>1</v>
      </c>
      <c r="L54" s="1">
        <f>AVERAGE(B54:K54)</f>
        <v>0.5</v>
      </c>
    </row>
    <row r="55" spans="1:12" ht="12.75" customHeight="1">
      <c r="A55" s="1" t="s">
        <v>132</v>
      </c>
      <c r="B55" s="2"/>
      <c r="C55" s="2"/>
      <c r="D55" s="2"/>
      <c r="E55" s="2"/>
      <c r="F55" s="2"/>
      <c r="G55" s="2"/>
      <c r="H55" s="2"/>
      <c r="I55" s="2"/>
      <c r="J55" s="2"/>
      <c r="K55" s="2"/>
    </row>
    <row r="56" spans="1:12" ht="12.75" customHeight="1">
      <c r="A56" s="15" t="s">
        <v>207</v>
      </c>
      <c r="B56" s="2">
        <f>IF('T4-1a. Life'!C218="Not allowed",1,IF('T4-1a. Life'!C218="Set",1,IF('T4-1a. Life'!C218="Approved",0.5,0)))</f>
        <v>0.5</v>
      </c>
      <c r="C56" s="2">
        <f>IF('T4-1a. Life'!D218="Not allowed",1,IF('T4-1a. Life'!D218="Set",1,IF('T4-1a. Life'!D218="Approved",0.5,0)))</f>
        <v>0</v>
      </c>
      <c r="D56" s="2">
        <f>IF('T4-1a. Life'!E218="Not allowed",1,IF('T4-1a. Life'!E218="Set",1,IF('T4-1a. Life'!E218="Approved",0.5,0)))</f>
        <v>0</v>
      </c>
      <c r="E56" s="2">
        <f>IF('T4-1a. Life'!F218="Not allowed",1,IF('T4-1a. Life'!F218="Set",1,IF('T4-1a. Life'!F218="Approved",0.5,0)))</f>
        <v>0.5</v>
      </c>
      <c r="F56" s="2">
        <f>IF('T4-1a. Life'!G218="Not allowed",1,IF('T4-1a. Life'!G218="Set",1,IF('T4-1a. Life'!G218="Approved",0.5,0)))</f>
        <v>0.5</v>
      </c>
      <c r="G56" s="2">
        <f>IF('T4-1a. Life'!H218="Not allowed",1,IF('T4-1a. Life'!H218="Set",1,IF('T4-1a. Life'!H218="Approved",0.5,0)))</f>
        <v>1</v>
      </c>
      <c r="H56" s="2">
        <f>IF('T4-1a. Life'!I218="Not allowed",1,IF('T4-1a. Life'!I218="Set",1,IF('T4-1a. Life'!I218="Approved",0.5,0)))</f>
        <v>0</v>
      </c>
      <c r="I56" s="2">
        <f>IF('T4-1a. Life'!J218="Not allowed",1,IF('T4-1a. Life'!J218="Set",1,IF('T4-1a. Life'!J218="Approved",0.5,0)))</f>
        <v>0</v>
      </c>
      <c r="J56" s="2">
        <f>IF('T4-1a. Life'!K218="Not allowed",1,IF('T4-1a. Life'!K218="Set",1,IF('T4-1a. Life'!K218="Approved",0.5,0)))</f>
        <v>0.5</v>
      </c>
      <c r="K56" s="2">
        <f>IF('T4-1a. Life'!L218="Not allowed",1,IF('T4-1a. Life'!L218="Set",1,IF('T4-1a. Life'!L218="Approved",0.5,0)))</f>
        <v>0.5</v>
      </c>
      <c r="L56" s="1">
        <f>AVERAGE(B56:K56)</f>
        <v>0.35</v>
      </c>
    </row>
    <row r="57" spans="1:12" ht="12.75" customHeight="1">
      <c r="A57" s="15" t="s">
        <v>208</v>
      </c>
      <c r="B57" s="2">
        <f>IF('T4-1a. Life'!C219="Not allowed",1,IF('T4-1a. Life'!C219="Set",1,IF('T4-1a. Life'!C219="Approved",0.5,0)))</f>
        <v>0.5</v>
      </c>
      <c r="C57" s="2">
        <f>IF('T4-1a. Life'!D219="Not allowed",1,IF('T4-1a. Life'!D219="Set",1,IF('T4-1a. Life'!D219="Approved",0.5,0)))</f>
        <v>0</v>
      </c>
      <c r="D57" s="2">
        <f>IF('T4-1a. Life'!E219="Not allowed",1,IF('T4-1a. Life'!E219="Set",1,IF('T4-1a. Life'!E219="Approved",0.5,0)))</f>
        <v>0</v>
      </c>
      <c r="E57" s="2">
        <f>IF('T4-1a. Life'!F219="Not allowed",1,IF('T4-1a. Life'!F219="Set",1,IF('T4-1a. Life'!F219="Approved",0.5,0)))</f>
        <v>0.5</v>
      </c>
      <c r="F57" s="2">
        <f>IF('T4-1a. Life'!G219="Not allowed",1,IF('T4-1a. Life'!G219="Set",1,IF('T4-1a. Life'!G219="Approved",0.5,0)))</f>
        <v>0.5</v>
      </c>
      <c r="G57" s="2">
        <f>IF('T4-1a. Life'!H219="Not allowed",1,IF('T4-1a. Life'!H219="Set",1,IF('T4-1a. Life'!H219="Approved",0.5,0)))</f>
        <v>1</v>
      </c>
      <c r="H57" s="2">
        <f>IF('T4-1a. Life'!I219="Not allowed",1,IF('T4-1a. Life'!I219="Set",1,IF('T4-1a. Life'!I219="Approved",0.5,0)))</f>
        <v>0</v>
      </c>
      <c r="I57" s="2">
        <f>IF('T4-1a. Life'!J219="Not allowed",1,IF('T4-1a. Life'!J219="Set",1,IF('T4-1a. Life'!J219="Approved",0.5,0)))</f>
        <v>0</v>
      </c>
      <c r="J57" s="2">
        <f>IF('T4-1a. Life'!K219="Not allowed",1,IF('T4-1a. Life'!K219="Set",1,IF('T4-1a. Life'!K219="Approved",0.5,0)))</f>
        <v>0.5</v>
      </c>
      <c r="K57" s="2">
        <f>IF('T4-1a. Life'!L219="Not allowed",1,IF('T4-1a. Life'!L219="Set",1,IF('T4-1a. Life'!L219="Approved",0.5,0)))</f>
        <v>0.5</v>
      </c>
      <c r="L57" s="1">
        <f>AVERAGE(B57:K57)</f>
        <v>0.35</v>
      </c>
    </row>
    <row r="58" spans="1:12" ht="12.75" customHeight="1">
      <c r="A58" s="42"/>
      <c r="B58" s="42"/>
      <c r="C58" s="42"/>
      <c r="D58" s="42"/>
      <c r="E58" s="42"/>
      <c r="F58" s="42"/>
      <c r="G58" s="42"/>
      <c r="H58" s="42"/>
      <c r="I58" s="42"/>
      <c r="J58" s="42"/>
      <c r="K58" s="42"/>
      <c r="L58" s="38"/>
    </row>
    <row r="59" spans="1:12" ht="12.75" customHeight="1">
      <c r="A59" s="6"/>
    </row>
    <row r="60" spans="1:12" ht="12.75" customHeight="1"/>
    <row r="61" spans="1:12" ht="12.75" customHeight="1">
      <c r="A61" s="6"/>
    </row>
    <row r="62" spans="1:12" ht="12.75" customHeight="1">
      <c r="A62" s="6"/>
      <c r="C62" s="5"/>
      <c r="D62" s="5"/>
      <c r="E62" s="5"/>
      <c r="F62" s="5"/>
      <c r="G62" s="5"/>
      <c r="H62" s="5"/>
      <c r="I62" s="5"/>
      <c r="J62" s="5"/>
      <c r="K62" s="5"/>
    </row>
    <row r="63" spans="1:12" ht="12.75" customHeight="1">
      <c r="C63" s="5"/>
      <c r="D63" s="5"/>
      <c r="E63" s="5"/>
      <c r="F63" s="5"/>
      <c r="G63" s="5"/>
      <c r="H63" s="5"/>
      <c r="I63" s="5"/>
      <c r="J63" s="5"/>
      <c r="K63" s="5"/>
    </row>
    <row r="64" spans="1:12" ht="12.75" customHeight="1">
      <c r="A64" s="6"/>
    </row>
    <row r="65" spans="1:1" ht="12.75" customHeight="1">
      <c r="A65" s="6"/>
    </row>
    <row r="66" spans="1:1" ht="12.75" customHeight="1">
      <c r="A66" s="6"/>
    </row>
    <row r="67" spans="1:1" ht="12.75" customHeight="1">
      <c r="A67" s="6"/>
    </row>
    <row r="68" spans="1:1" ht="12.75" customHeight="1"/>
    <row r="69" spans="1:1" ht="12.75" customHeight="1">
      <c r="A69" s="6"/>
    </row>
    <row r="70" spans="1:1" ht="12.75" customHeight="1">
      <c r="A70" s="6"/>
    </row>
    <row r="71" spans="1:1" ht="12.75" customHeight="1">
      <c r="A71" s="6"/>
    </row>
    <row r="72" spans="1:1" ht="12.75" customHeight="1">
      <c r="A72" s="6"/>
    </row>
    <row r="73" spans="1:1" ht="12.75" customHeight="1">
      <c r="A73" s="6"/>
    </row>
    <row r="74" spans="1:1" ht="12.75" customHeight="1">
      <c r="A74" s="6"/>
    </row>
    <row r="75" spans="1:1" ht="12.75" customHeight="1"/>
    <row r="76" spans="1:1" ht="12.75" customHeight="1">
      <c r="A76" s="6"/>
    </row>
    <row r="77" spans="1:1" ht="12.75" customHeight="1">
      <c r="A77" s="6"/>
    </row>
    <row r="78" spans="1:1" ht="12.75" customHeight="1">
      <c r="A78" s="6"/>
    </row>
    <row r="79" spans="1:1" ht="12.75" customHeight="1">
      <c r="A79" s="6"/>
    </row>
    <row r="80" spans="1:1" ht="12.75" customHeight="1">
      <c r="A80" s="6"/>
    </row>
    <row r="81" spans="1:1" ht="12.75" customHeight="1"/>
    <row r="82" spans="1:1" ht="12.75" customHeight="1">
      <c r="A82" s="6"/>
    </row>
    <row r="83" spans="1:1" ht="12.75" customHeight="1">
      <c r="A83" s="6"/>
    </row>
    <row r="84" spans="1:1" ht="12.75" customHeight="1">
      <c r="A84" s="6"/>
    </row>
    <row r="85" spans="1:1" ht="12.75" customHeight="1"/>
    <row r="86" spans="1:1" ht="12.75" customHeight="1"/>
    <row r="87" spans="1:1" ht="12.75" customHeight="1"/>
    <row r="88" spans="1:1" ht="12.75" customHeight="1"/>
    <row r="89" spans="1:1" ht="12.75" customHeight="1">
      <c r="A89" s="6"/>
    </row>
    <row r="90" spans="1:1" ht="12.75" customHeight="1">
      <c r="A90" s="6"/>
    </row>
    <row r="91" spans="1:1" ht="12.75" customHeight="1">
      <c r="A91" s="6"/>
    </row>
    <row r="92" spans="1:1" ht="12.75" customHeight="1">
      <c r="A92" s="6"/>
    </row>
    <row r="93" spans="1:1" ht="12.75" customHeight="1">
      <c r="A93" s="6"/>
    </row>
    <row r="94" spans="1:1" ht="12.75" customHeight="1">
      <c r="A94" s="6"/>
    </row>
    <row r="95" spans="1:1" ht="12.75" customHeight="1"/>
    <row r="96" spans="1:1" ht="12.75" customHeight="1">
      <c r="A96" s="6"/>
    </row>
    <row r="97" spans="1:5" ht="12.75" customHeight="1">
      <c r="A97" s="6"/>
    </row>
    <row r="98" spans="1:5" ht="12.75" customHeight="1">
      <c r="A98" s="6"/>
    </row>
    <row r="99" spans="1:5" ht="12.75" customHeight="1">
      <c r="A99" s="6"/>
    </row>
    <row r="100" spans="1:5" ht="12.75" customHeight="1">
      <c r="A100" s="6"/>
    </row>
    <row r="101" spans="1:5" ht="12.75" customHeight="1">
      <c r="A101" s="6"/>
    </row>
    <row r="102" spans="1:5" ht="12.75" customHeight="1"/>
    <row r="103" spans="1:5" ht="12.75" customHeight="1">
      <c r="A103" s="6"/>
    </row>
    <row r="104" spans="1:5" ht="12.75" customHeight="1">
      <c r="A104" s="6"/>
    </row>
    <row r="105" spans="1:5" ht="12.75" customHeight="1">
      <c r="A105" s="6"/>
    </row>
    <row r="106" spans="1:5" ht="12.75" customHeight="1">
      <c r="A106" s="6"/>
      <c r="E106" s="20"/>
    </row>
    <row r="107" spans="1:5" ht="12.75" customHeight="1">
      <c r="A107" s="6"/>
    </row>
    <row r="108" spans="1:5" ht="12.75" customHeight="1"/>
    <row r="109" spans="1:5" ht="12.75" customHeight="1">
      <c r="A109" s="6"/>
    </row>
    <row r="110" spans="1:5" ht="12.75" customHeight="1">
      <c r="A110" s="6"/>
    </row>
    <row r="111" spans="1:5" ht="12.75" customHeight="1">
      <c r="A111" s="6"/>
    </row>
    <row r="112" spans="1:5" ht="12.75" customHeight="1">
      <c r="A112" s="6"/>
    </row>
    <row r="113" spans="1:1" ht="12.75" customHeight="1">
      <c r="A113" s="6"/>
    </row>
    <row r="114" spans="1:1" ht="12.75" customHeight="1">
      <c r="A114" s="6"/>
    </row>
    <row r="115" spans="1:1" ht="12.75" customHeight="1">
      <c r="A115" s="6"/>
    </row>
    <row r="116" spans="1:1" ht="12.75" customHeight="1"/>
    <row r="117" spans="1:1" ht="12.75" customHeight="1">
      <c r="A117" s="6"/>
    </row>
    <row r="118" spans="1:1" ht="12.75" customHeight="1">
      <c r="A118" s="6"/>
    </row>
    <row r="119" spans="1:1" ht="12.75" customHeight="1">
      <c r="A119" s="6"/>
    </row>
    <row r="120" spans="1:1" ht="12.75" customHeight="1"/>
    <row r="121" spans="1:1" ht="12.75" customHeight="1">
      <c r="A121" s="6"/>
    </row>
    <row r="122" spans="1:1" ht="12.75" customHeight="1">
      <c r="A122" s="6"/>
    </row>
    <row r="123" spans="1:1" ht="12.75" customHeight="1">
      <c r="A123" s="6"/>
    </row>
  </sheetData>
  <phoneticPr fontId="4" type="noConversion"/>
  <pageMargins left="0.75" right="0.75" top="1" bottom="1" header="0.5" footer="0.5"/>
  <pageSetup paperSize="9" scale="40" orientation="portrait" r:id="rId1"/>
  <headerFooter alignWithMargins="0"/>
</worksheet>
</file>

<file path=xl/worksheets/sheet4.xml><?xml version="1.0" encoding="utf-8"?>
<worksheet xmlns="http://schemas.openxmlformats.org/spreadsheetml/2006/main" xmlns:r="http://schemas.openxmlformats.org/officeDocument/2006/relationships">
  <dimension ref="A1:L286"/>
  <sheetViews>
    <sheetView zoomScale="75" workbookViewId="0">
      <pane ySplit="3" topLeftCell="A216" activePane="bottomLeft" state="frozen"/>
      <selection activeCell="K156" sqref="K156"/>
      <selection pane="bottomLeft"/>
    </sheetView>
  </sheetViews>
  <sheetFormatPr defaultRowHeight="12.75" customHeight="1"/>
  <cols>
    <col min="1" max="1" width="6.7109375" style="10" customWidth="1"/>
    <col min="2" max="2" width="110.140625" style="5" customWidth="1"/>
    <col min="3" max="3" width="9.140625" style="5"/>
    <col min="4" max="16384" width="9.140625" style="1"/>
  </cols>
  <sheetData>
    <row r="1" spans="1:12" ht="12.75" customHeight="1">
      <c r="A1" s="56" t="s">
        <v>342</v>
      </c>
      <c r="B1" s="11"/>
      <c r="C1" s="11"/>
    </row>
    <row r="2" spans="1:12" ht="12.75" customHeight="1">
      <c r="B2" s="11"/>
      <c r="C2" s="11"/>
    </row>
    <row r="3" spans="1:12" ht="12.75" customHeight="1">
      <c r="A3" s="40"/>
      <c r="B3" s="34"/>
      <c r="C3" s="34" t="s">
        <v>231</v>
      </c>
      <c r="D3" s="35" t="s">
        <v>53</v>
      </c>
      <c r="E3" s="35" t="s">
        <v>54</v>
      </c>
      <c r="F3" s="35" t="s">
        <v>55</v>
      </c>
      <c r="G3" s="35" t="s">
        <v>56</v>
      </c>
      <c r="H3" s="35" t="s">
        <v>57</v>
      </c>
      <c r="I3" s="35" t="s">
        <v>223</v>
      </c>
      <c r="J3" s="35" t="s">
        <v>58</v>
      </c>
      <c r="K3" s="35" t="s">
        <v>59</v>
      </c>
      <c r="L3" s="35" t="s">
        <v>60</v>
      </c>
    </row>
    <row r="5" spans="1:12" ht="12.75" customHeight="1">
      <c r="B5" s="12" t="s">
        <v>81</v>
      </c>
      <c r="C5" s="12"/>
      <c r="H5" s="49"/>
    </row>
    <row r="6" spans="1:12" ht="12.75" customHeight="1">
      <c r="B6" s="12"/>
      <c r="C6" s="12"/>
      <c r="H6" s="8"/>
    </row>
    <row r="7" spans="1:12" ht="12.75" customHeight="1">
      <c r="B7" s="13" t="s">
        <v>80</v>
      </c>
      <c r="C7" s="23"/>
      <c r="H7" s="8"/>
    </row>
    <row r="8" spans="1:12" ht="12.75" customHeight="1">
      <c r="H8" s="8"/>
    </row>
    <row r="9" spans="1:12" ht="12.75" customHeight="1">
      <c r="A9" s="10" t="s">
        <v>93</v>
      </c>
      <c r="B9" s="5" t="s">
        <v>82</v>
      </c>
      <c r="C9" s="2" t="s">
        <v>209</v>
      </c>
      <c r="D9" s="1" t="s">
        <v>209</v>
      </c>
      <c r="E9" s="1" t="s">
        <v>209</v>
      </c>
      <c r="F9" s="28" t="s">
        <v>209</v>
      </c>
      <c r="G9" s="1" t="s">
        <v>209</v>
      </c>
      <c r="H9" s="28" t="s">
        <v>209</v>
      </c>
      <c r="I9" s="1" t="s">
        <v>209</v>
      </c>
      <c r="J9" s="1" t="s">
        <v>209</v>
      </c>
      <c r="K9" s="1" t="s">
        <v>209</v>
      </c>
      <c r="L9" s="1" t="s">
        <v>209</v>
      </c>
    </row>
    <row r="10" spans="1:12" ht="12.75" customHeight="1">
      <c r="B10" s="6" t="s">
        <v>83</v>
      </c>
      <c r="C10" s="2" t="s">
        <v>209</v>
      </c>
      <c r="D10" s="1" t="s">
        <v>209</v>
      </c>
      <c r="E10" s="1" t="s">
        <v>209</v>
      </c>
      <c r="F10" s="28" t="s">
        <v>209</v>
      </c>
      <c r="G10" s="1" t="s">
        <v>209</v>
      </c>
      <c r="H10" s="28" t="s">
        <v>209</v>
      </c>
      <c r="I10" s="1" t="s">
        <v>209</v>
      </c>
      <c r="J10" s="1" t="s">
        <v>209</v>
      </c>
      <c r="K10" s="1" t="s">
        <v>209</v>
      </c>
      <c r="L10" s="1" t="s">
        <v>209</v>
      </c>
    </row>
    <row r="11" spans="1:12" ht="12.75" customHeight="1">
      <c r="B11" s="6" t="s">
        <v>84</v>
      </c>
      <c r="C11" s="2" t="s">
        <v>209</v>
      </c>
      <c r="D11" s="1" t="s">
        <v>209</v>
      </c>
      <c r="E11" s="1" t="s">
        <v>209</v>
      </c>
      <c r="F11" s="28" t="s">
        <v>209</v>
      </c>
      <c r="G11" s="1" t="s">
        <v>209</v>
      </c>
      <c r="H11" s="28" t="s">
        <v>192</v>
      </c>
      <c r="I11" s="1" t="s">
        <v>192</v>
      </c>
      <c r="J11" s="1" t="s">
        <v>209</v>
      </c>
      <c r="K11" s="1" t="s">
        <v>192</v>
      </c>
      <c r="L11" s="1" t="s">
        <v>209</v>
      </c>
    </row>
    <row r="12" spans="1:12" ht="12.75" customHeight="1">
      <c r="B12" s="6" t="s">
        <v>85</v>
      </c>
      <c r="C12" s="2" t="s">
        <v>209</v>
      </c>
      <c r="D12" s="1" t="s">
        <v>209</v>
      </c>
      <c r="E12" s="1" t="s">
        <v>209</v>
      </c>
      <c r="F12" s="28" t="s">
        <v>209</v>
      </c>
      <c r="G12" s="1" t="s">
        <v>209</v>
      </c>
      <c r="H12" s="28" t="s">
        <v>192</v>
      </c>
      <c r="I12" s="1" t="s">
        <v>27</v>
      </c>
      <c r="J12" s="1" t="s">
        <v>209</v>
      </c>
      <c r="K12" s="1" t="s">
        <v>192</v>
      </c>
      <c r="L12" s="1" t="s">
        <v>209</v>
      </c>
    </row>
    <row r="13" spans="1:12" ht="12.75" customHeight="1">
      <c r="B13" s="6" t="s">
        <v>61</v>
      </c>
      <c r="F13" s="25" t="s">
        <v>13</v>
      </c>
      <c r="H13" s="50" t="s">
        <v>279</v>
      </c>
      <c r="I13" s="5" t="s">
        <v>28</v>
      </c>
      <c r="K13" s="1" t="s">
        <v>298</v>
      </c>
      <c r="L13" s="48" t="s">
        <v>284</v>
      </c>
    </row>
    <row r="14" spans="1:12" ht="12.75" customHeight="1">
      <c r="B14" s="6"/>
      <c r="H14" s="8"/>
      <c r="I14" s="2"/>
    </row>
    <row r="15" spans="1:12" ht="12.75" customHeight="1">
      <c r="B15" s="13" t="s">
        <v>97</v>
      </c>
      <c r="C15" s="23"/>
      <c r="H15" s="8"/>
      <c r="I15" s="2"/>
    </row>
    <row r="16" spans="1:12" ht="12.75" customHeight="1">
      <c r="B16" s="6"/>
      <c r="H16" s="8"/>
      <c r="I16" s="2"/>
    </row>
    <row r="17" spans="1:12" ht="12.75" customHeight="1">
      <c r="A17" s="10">
        <v>2</v>
      </c>
      <c r="B17" s="5" t="s">
        <v>259</v>
      </c>
      <c r="H17" s="8"/>
    </row>
    <row r="18" spans="1:12" ht="12.75" customHeight="1">
      <c r="B18" s="14" t="s">
        <v>153</v>
      </c>
      <c r="C18" s="5" t="s">
        <v>209</v>
      </c>
      <c r="D18" s="1" t="s">
        <v>209</v>
      </c>
      <c r="E18" s="1" t="s">
        <v>209</v>
      </c>
      <c r="F18" s="51" t="s">
        <v>192</v>
      </c>
      <c r="G18" s="1" t="s">
        <v>209</v>
      </c>
      <c r="H18" s="22" t="s">
        <v>192</v>
      </c>
      <c r="I18" s="1" t="s">
        <v>209</v>
      </c>
      <c r="J18" s="1" t="s">
        <v>209</v>
      </c>
      <c r="K18" s="1" t="s">
        <v>192</v>
      </c>
      <c r="L18" s="1" t="s">
        <v>209</v>
      </c>
    </row>
    <row r="19" spans="1:12" ht="12.75" customHeight="1">
      <c r="B19" s="14" t="s">
        <v>154</v>
      </c>
      <c r="H19" s="8"/>
    </row>
    <row r="20" spans="1:12" ht="12.75" customHeight="1">
      <c r="B20" s="14" t="s">
        <v>155</v>
      </c>
      <c r="C20" s="5" t="s">
        <v>209</v>
      </c>
      <c r="D20" s="1" t="s">
        <v>209</v>
      </c>
      <c r="E20" s="1" t="s">
        <v>209</v>
      </c>
      <c r="F20" s="51" t="s">
        <v>192</v>
      </c>
      <c r="G20" s="1" t="s">
        <v>209</v>
      </c>
      <c r="H20" s="22" t="s">
        <v>192</v>
      </c>
      <c r="I20" s="1" t="s">
        <v>192</v>
      </c>
      <c r="J20" s="1" t="s">
        <v>209</v>
      </c>
      <c r="K20" s="1" t="s">
        <v>192</v>
      </c>
      <c r="L20" s="1" t="s">
        <v>209</v>
      </c>
    </row>
    <row r="21" spans="1:12" ht="12.75" customHeight="1">
      <c r="B21" s="14" t="s">
        <v>154</v>
      </c>
      <c r="H21" s="8"/>
    </row>
    <row r="22" spans="1:12" ht="12.75" customHeight="1">
      <c r="B22" s="6" t="s">
        <v>61</v>
      </c>
      <c r="C22" s="5" t="s">
        <v>232</v>
      </c>
      <c r="D22" s="2" t="s">
        <v>210</v>
      </c>
      <c r="F22" s="1" t="s">
        <v>329</v>
      </c>
      <c r="H22" s="29" t="s">
        <v>253</v>
      </c>
      <c r="I22" s="5" t="s">
        <v>293</v>
      </c>
      <c r="K22" s="20" t="s">
        <v>260</v>
      </c>
      <c r="L22" s="5"/>
    </row>
    <row r="24" spans="1:12" ht="12.75" customHeight="1">
      <c r="A24" s="10">
        <v>3</v>
      </c>
      <c r="B24" s="1" t="s">
        <v>156</v>
      </c>
      <c r="C24" s="2"/>
    </row>
    <row r="25" spans="1:12" ht="12.75" customHeight="1">
      <c r="B25" s="15" t="s">
        <v>157</v>
      </c>
      <c r="C25" s="2"/>
      <c r="K25" s="1" t="s">
        <v>192</v>
      </c>
    </row>
    <row r="26" spans="1:12" ht="12.75" customHeight="1">
      <c r="B26" s="15" t="s">
        <v>62</v>
      </c>
      <c r="C26" s="2"/>
    </row>
    <row r="27" spans="1:12" ht="12.75" customHeight="1">
      <c r="B27" s="15" t="s">
        <v>63</v>
      </c>
      <c r="C27" s="2"/>
    </row>
    <row r="28" spans="1:12" ht="12.75" customHeight="1">
      <c r="B28" s="15" t="s">
        <v>86</v>
      </c>
      <c r="C28" s="2"/>
      <c r="F28" s="51" t="s">
        <v>192</v>
      </c>
    </row>
    <row r="29" spans="1:12" ht="12.75" customHeight="1">
      <c r="B29" s="15" t="s">
        <v>158</v>
      </c>
      <c r="C29" s="2"/>
      <c r="K29" s="1" t="s">
        <v>192</v>
      </c>
    </row>
    <row r="30" spans="1:12" ht="12.75" customHeight="1">
      <c r="B30" s="15" t="s">
        <v>64</v>
      </c>
      <c r="C30" s="2"/>
    </row>
    <row r="31" spans="1:12" ht="12.75" customHeight="1">
      <c r="B31" s="15" t="s">
        <v>65</v>
      </c>
      <c r="C31" s="2"/>
      <c r="F31" s="52" t="s">
        <v>192</v>
      </c>
      <c r="I31" s="1" t="s">
        <v>192</v>
      </c>
    </row>
    <row r="32" spans="1:12" ht="12.75" customHeight="1">
      <c r="B32" s="16" t="s">
        <v>61</v>
      </c>
      <c r="C32" s="2"/>
      <c r="F32" s="1" t="s">
        <v>328</v>
      </c>
      <c r="I32" s="1" t="s">
        <v>12</v>
      </c>
    </row>
    <row r="33" spans="1:11" ht="12.75" customHeight="1">
      <c r="B33" s="6"/>
    </row>
    <row r="34" spans="1:11" ht="12.75" customHeight="1">
      <c r="A34" s="10" t="s">
        <v>159</v>
      </c>
      <c r="B34" s="5" t="s">
        <v>160</v>
      </c>
    </row>
    <row r="35" spans="1:11" ht="12.75" customHeight="1">
      <c r="B35" s="5" t="s">
        <v>161</v>
      </c>
    </row>
    <row r="36" spans="1:11" ht="12.75" customHeight="1">
      <c r="B36" s="15" t="s">
        <v>87</v>
      </c>
      <c r="C36" s="2" t="s">
        <v>192</v>
      </c>
      <c r="F36" s="52" t="s">
        <v>192</v>
      </c>
      <c r="K36" s="1" t="s">
        <v>192</v>
      </c>
    </row>
    <row r="37" spans="1:11" ht="12.75" customHeight="1">
      <c r="B37" s="15" t="s">
        <v>88</v>
      </c>
      <c r="C37" s="2" t="s">
        <v>192</v>
      </c>
      <c r="F37" s="52" t="s">
        <v>192</v>
      </c>
    </row>
    <row r="38" spans="1:11" ht="12.75" customHeight="1">
      <c r="B38" s="15" t="s">
        <v>89</v>
      </c>
      <c r="C38" s="2"/>
      <c r="F38" s="52" t="s">
        <v>192</v>
      </c>
    </row>
    <row r="39" spans="1:11" ht="12.75" customHeight="1">
      <c r="B39" s="15" t="s">
        <v>90</v>
      </c>
      <c r="C39" s="2"/>
      <c r="D39" s="1" t="s">
        <v>192</v>
      </c>
      <c r="F39" s="52"/>
      <c r="I39" s="1" t="s">
        <v>192</v>
      </c>
      <c r="J39" s="1" t="s">
        <v>192</v>
      </c>
    </row>
    <row r="40" spans="1:11" ht="12.75" customHeight="1">
      <c r="B40" s="16" t="s">
        <v>61</v>
      </c>
      <c r="C40" s="2"/>
      <c r="F40" s="52"/>
    </row>
    <row r="41" spans="1:11" ht="12.75" customHeight="1">
      <c r="B41" s="5" t="s">
        <v>162</v>
      </c>
      <c r="F41" s="52"/>
    </row>
    <row r="42" spans="1:11" ht="12.75" customHeight="1">
      <c r="B42" s="15" t="s">
        <v>87</v>
      </c>
      <c r="C42" s="2" t="s">
        <v>192</v>
      </c>
      <c r="F42" s="52" t="s">
        <v>192</v>
      </c>
      <c r="K42" s="1" t="s">
        <v>192</v>
      </c>
    </row>
    <row r="43" spans="1:11" ht="12.75" customHeight="1">
      <c r="B43" s="15" t="s">
        <v>88</v>
      </c>
      <c r="C43" s="5" t="s">
        <v>192</v>
      </c>
      <c r="F43" s="52" t="s">
        <v>192</v>
      </c>
      <c r="G43" s="1" t="s">
        <v>192</v>
      </c>
    </row>
    <row r="44" spans="1:11" ht="12.75" customHeight="1">
      <c r="B44" s="15" t="s">
        <v>89</v>
      </c>
      <c r="C44" s="2"/>
      <c r="F44" s="52" t="s">
        <v>192</v>
      </c>
    </row>
    <row r="45" spans="1:11" ht="12.75" customHeight="1">
      <c r="B45" s="15" t="s">
        <v>90</v>
      </c>
      <c r="C45" s="2"/>
      <c r="D45" s="1" t="s">
        <v>192</v>
      </c>
      <c r="F45" s="52"/>
      <c r="I45" s="1" t="s">
        <v>192</v>
      </c>
      <c r="J45" s="1" t="s">
        <v>192</v>
      </c>
    </row>
    <row r="46" spans="1:11" ht="12.75" customHeight="1">
      <c r="B46" s="16" t="s">
        <v>61</v>
      </c>
      <c r="C46" s="2"/>
      <c r="F46" s="52" t="s">
        <v>319</v>
      </c>
      <c r="I46" s="7" t="s">
        <v>294</v>
      </c>
    </row>
    <row r="47" spans="1:11" ht="12.75" customHeight="1">
      <c r="B47" s="6"/>
    </row>
    <row r="48" spans="1:11" ht="12.75" customHeight="1">
      <c r="A48" s="10">
        <v>5</v>
      </c>
      <c r="B48" s="1" t="s">
        <v>224</v>
      </c>
      <c r="C48" s="2"/>
      <c r="H48" s="1" t="s">
        <v>225</v>
      </c>
    </row>
    <row r="49" spans="1:12" ht="12.75" customHeight="1">
      <c r="B49" s="15" t="s">
        <v>91</v>
      </c>
      <c r="C49" s="2" t="s">
        <v>192</v>
      </c>
      <c r="D49" s="2" t="s">
        <v>209</v>
      </c>
      <c r="E49" s="1" t="s">
        <v>192</v>
      </c>
      <c r="F49" s="52" t="s">
        <v>192</v>
      </c>
      <c r="G49" s="1" t="s">
        <v>192</v>
      </c>
      <c r="I49" s="1" t="s">
        <v>192</v>
      </c>
      <c r="J49" s="1" t="s">
        <v>192</v>
      </c>
      <c r="K49" s="1" t="s">
        <v>192</v>
      </c>
      <c r="L49" s="2" t="s">
        <v>192</v>
      </c>
    </row>
    <row r="50" spans="1:12" ht="12.75" customHeight="1">
      <c r="B50" s="15" t="s">
        <v>163</v>
      </c>
      <c r="C50" s="2" t="s">
        <v>209</v>
      </c>
      <c r="D50" s="1" t="s">
        <v>192</v>
      </c>
      <c r="E50" s="1" t="s">
        <v>209</v>
      </c>
      <c r="F50" s="1" t="s">
        <v>192</v>
      </c>
      <c r="G50" s="1" t="s">
        <v>192</v>
      </c>
      <c r="I50" s="1" t="s">
        <v>192</v>
      </c>
      <c r="J50" s="1" t="s">
        <v>192</v>
      </c>
      <c r="K50" s="1" t="s">
        <v>192</v>
      </c>
      <c r="L50" s="2" t="s">
        <v>209</v>
      </c>
    </row>
    <row r="51" spans="1:12" ht="12.75" customHeight="1">
      <c r="B51" s="15" t="s">
        <v>92</v>
      </c>
      <c r="C51" s="2" t="s">
        <v>209</v>
      </c>
      <c r="D51" s="1" t="s">
        <v>192</v>
      </c>
      <c r="E51" s="1" t="s">
        <v>209</v>
      </c>
      <c r="F51" s="1" t="s">
        <v>192</v>
      </c>
      <c r="G51" s="1" t="s">
        <v>192</v>
      </c>
      <c r="I51" s="1" t="s">
        <v>192</v>
      </c>
      <c r="J51" s="1" t="s">
        <v>192</v>
      </c>
      <c r="K51" s="1" t="s">
        <v>209</v>
      </c>
      <c r="L51" s="1" t="s">
        <v>192</v>
      </c>
    </row>
    <row r="52" spans="1:12" ht="12.75" customHeight="1">
      <c r="B52" s="6" t="s">
        <v>61</v>
      </c>
      <c r="D52" s="1" t="s">
        <v>212</v>
      </c>
      <c r="H52" s="1" t="s">
        <v>295</v>
      </c>
      <c r="L52" s="5" t="s">
        <v>305</v>
      </c>
    </row>
    <row r="53" spans="1:12" ht="12.75" customHeight="1">
      <c r="B53" s="6"/>
    </row>
    <row r="54" spans="1:12" ht="12.75" customHeight="1">
      <c r="A54" s="3">
        <v>6</v>
      </c>
      <c r="B54" s="3" t="s">
        <v>228</v>
      </c>
      <c r="C54" s="3" t="s">
        <v>209</v>
      </c>
      <c r="D54" s="3" t="s">
        <v>209</v>
      </c>
      <c r="E54" s="1" t="s">
        <v>209</v>
      </c>
      <c r="F54" s="52" t="s">
        <v>209</v>
      </c>
      <c r="G54" s="1" t="s">
        <v>209</v>
      </c>
      <c r="H54" s="1" t="s">
        <v>225</v>
      </c>
      <c r="I54" s="1" t="s">
        <v>209</v>
      </c>
      <c r="J54" s="1" t="s">
        <v>209</v>
      </c>
      <c r="K54" s="1" t="s">
        <v>209</v>
      </c>
      <c r="L54" s="1" t="s">
        <v>209</v>
      </c>
    </row>
    <row r="55" spans="1:12" ht="12.75" customHeight="1">
      <c r="B55" s="5" t="s">
        <v>164</v>
      </c>
      <c r="C55" s="5" t="s">
        <v>209</v>
      </c>
      <c r="D55" s="5" t="s">
        <v>209</v>
      </c>
      <c r="E55" s="1" t="s">
        <v>192</v>
      </c>
      <c r="F55" s="51" t="s">
        <v>209</v>
      </c>
      <c r="G55" s="1" t="s">
        <v>192</v>
      </c>
      <c r="H55" s="1" t="s">
        <v>225</v>
      </c>
      <c r="I55" s="1" t="s">
        <v>209</v>
      </c>
      <c r="J55" s="1" t="s">
        <v>209</v>
      </c>
      <c r="K55" s="1" t="s">
        <v>192</v>
      </c>
      <c r="L55" s="1" t="s">
        <v>209</v>
      </c>
    </row>
    <row r="56" spans="1:12" ht="12.75" customHeight="1">
      <c r="B56" s="5" t="s">
        <v>165</v>
      </c>
      <c r="D56" s="5"/>
      <c r="F56" s="52" t="s">
        <v>192</v>
      </c>
    </row>
    <row r="57" spans="1:12" ht="12.75" customHeight="1">
      <c r="B57" s="6" t="s">
        <v>166</v>
      </c>
      <c r="D57" s="6"/>
      <c r="F57" s="54"/>
    </row>
    <row r="58" spans="1:12" ht="12.75" customHeight="1">
      <c r="B58" s="6" t="s">
        <v>61</v>
      </c>
      <c r="D58" s="6"/>
      <c r="E58" s="1" t="s">
        <v>275</v>
      </c>
      <c r="F58" s="51" t="s">
        <v>320</v>
      </c>
      <c r="K58" s="1" t="s">
        <v>299</v>
      </c>
    </row>
    <row r="59" spans="1:12" ht="12.75" customHeight="1">
      <c r="B59" s="6"/>
    </row>
    <row r="60" spans="1:12" ht="12.75" customHeight="1">
      <c r="A60" s="10">
        <v>7</v>
      </c>
      <c r="B60" s="1" t="s">
        <v>167</v>
      </c>
      <c r="C60" s="2"/>
    </row>
    <row r="61" spans="1:12" ht="12.75" customHeight="1">
      <c r="B61" s="14" t="s">
        <v>168</v>
      </c>
      <c r="C61" s="5" t="s">
        <v>192</v>
      </c>
      <c r="D61" s="1" t="s">
        <v>192</v>
      </c>
      <c r="E61" s="1" t="s">
        <v>192</v>
      </c>
      <c r="F61" s="1" t="s">
        <v>192</v>
      </c>
      <c r="G61" s="1" t="s">
        <v>192</v>
      </c>
      <c r="H61" s="51" t="s">
        <v>192</v>
      </c>
      <c r="I61" s="1" t="s">
        <v>192</v>
      </c>
      <c r="J61" s="1" t="s">
        <v>192</v>
      </c>
      <c r="K61" s="1" t="s">
        <v>192</v>
      </c>
      <c r="L61" s="1" t="s">
        <v>192</v>
      </c>
    </row>
    <row r="62" spans="1:12" ht="12.75" customHeight="1">
      <c r="B62" s="14" t="s">
        <v>169</v>
      </c>
      <c r="C62" s="5" t="s">
        <v>192</v>
      </c>
      <c r="D62" s="1" t="s">
        <v>192</v>
      </c>
      <c r="E62" s="1" t="s">
        <v>192</v>
      </c>
      <c r="F62" s="1" t="s">
        <v>192</v>
      </c>
      <c r="G62" s="1" t="s">
        <v>192</v>
      </c>
      <c r="I62" s="1" t="s">
        <v>192</v>
      </c>
      <c r="J62" s="1" t="s">
        <v>192</v>
      </c>
      <c r="K62" s="1" t="s">
        <v>192</v>
      </c>
      <c r="L62" s="1" t="s">
        <v>192</v>
      </c>
    </row>
    <row r="63" spans="1:12" ht="12.75" customHeight="1">
      <c r="B63" s="6" t="s">
        <v>61</v>
      </c>
      <c r="E63" s="1" t="s">
        <v>246</v>
      </c>
      <c r="H63" s="5" t="s">
        <v>296</v>
      </c>
    </row>
    <row r="64" spans="1:12" ht="12.75" customHeight="1">
      <c r="B64" s="6"/>
    </row>
    <row r="65" spans="1:12" ht="12.75" customHeight="1">
      <c r="A65" s="10">
        <v>8</v>
      </c>
      <c r="B65" s="1" t="s">
        <v>170</v>
      </c>
      <c r="C65" s="2"/>
    </row>
    <row r="66" spans="1:12" ht="12.75" customHeight="1">
      <c r="B66" s="14" t="s">
        <v>171</v>
      </c>
      <c r="H66" s="1" t="s">
        <v>192</v>
      </c>
    </row>
    <row r="67" spans="1:12" ht="12.75" customHeight="1">
      <c r="B67" s="14" t="s">
        <v>172</v>
      </c>
    </row>
    <row r="68" spans="1:12" ht="12.75" customHeight="1">
      <c r="B68" s="14" t="s">
        <v>173</v>
      </c>
      <c r="C68" s="5" t="s">
        <v>192</v>
      </c>
      <c r="D68" s="1" t="s">
        <v>192</v>
      </c>
      <c r="E68" s="1" t="s">
        <v>192</v>
      </c>
      <c r="F68" s="1" t="s">
        <v>192</v>
      </c>
      <c r="G68" s="1" t="s">
        <v>192</v>
      </c>
      <c r="I68" s="1" t="s">
        <v>192</v>
      </c>
      <c r="J68" s="1" t="s">
        <v>192</v>
      </c>
      <c r="K68" s="1" t="s">
        <v>192</v>
      </c>
      <c r="L68" s="1" t="s">
        <v>192</v>
      </c>
    </row>
    <row r="69" spans="1:12" ht="12.75" customHeight="1">
      <c r="B69" s="6" t="s">
        <v>61</v>
      </c>
      <c r="D69" s="1" t="s">
        <v>266</v>
      </c>
      <c r="E69" s="1" t="s">
        <v>276</v>
      </c>
      <c r="H69" s="5"/>
    </row>
    <row r="70" spans="1:12" ht="12.75" customHeight="1">
      <c r="B70" s="6"/>
    </row>
    <row r="71" spans="1:12" ht="12.75" customHeight="1">
      <c r="A71" s="10" t="s">
        <v>174</v>
      </c>
      <c r="B71" s="1" t="s">
        <v>175</v>
      </c>
      <c r="C71" s="2"/>
    </row>
    <row r="72" spans="1:12" ht="12.75" customHeight="1">
      <c r="B72" s="1" t="s">
        <v>186</v>
      </c>
      <c r="C72" s="2"/>
    </row>
    <row r="73" spans="1:12" ht="12.75" customHeight="1">
      <c r="B73" s="15" t="s">
        <v>176</v>
      </c>
      <c r="C73" s="2"/>
    </row>
    <row r="74" spans="1:12" ht="12.75" customHeight="1">
      <c r="B74" s="15" t="s">
        <v>177</v>
      </c>
      <c r="C74" s="2"/>
      <c r="H74" s="1" t="s">
        <v>192</v>
      </c>
    </row>
    <row r="75" spans="1:12" ht="12.75" customHeight="1">
      <c r="B75" s="14" t="s">
        <v>178</v>
      </c>
    </row>
    <row r="76" spans="1:12" ht="12.75" customHeight="1">
      <c r="B76" s="15" t="s">
        <v>179</v>
      </c>
      <c r="C76" s="2"/>
    </row>
    <row r="77" spans="1:12" ht="12.75" customHeight="1">
      <c r="B77" s="15" t="s">
        <v>66</v>
      </c>
      <c r="C77" s="2" t="s">
        <v>192</v>
      </c>
      <c r="D77" s="1" t="s">
        <v>192</v>
      </c>
      <c r="E77" s="1" t="s">
        <v>192</v>
      </c>
      <c r="F77" s="1" t="s">
        <v>192</v>
      </c>
      <c r="J77" s="1" t="s">
        <v>192</v>
      </c>
      <c r="K77" s="1" t="s">
        <v>192</v>
      </c>
      <c r="L77" s="1" t="s">
        <v>192</v>
      </c>
    </row>
    <row r="78" spans="1:12" ht="12.75" customHeight="1">
      <c r="B78" s="16" t="s">
        <v>213</v>
      </c>
      <c r="C78" s="2"/>
      <c r="H78" s="1" t="s">
        <v>225</v>
      </c>
    </row>
    <row r="79" spans="1:12" ht="12.75" customHeight="1">
      <c r="B79" s="15" t="s">
        <v>176</v>
      </c>
      <c r="C79" s="2"/>
    </row>
    <row r="80" spans="1:12" ht="12.75" customHeight="1">
      <c r="B80" s="15" t="s">
        <v>177</v>
      </c>
      <c r="C80" s="2"/>
    </row>
    <row r="81" spans="1:12" ht="12.75" customHeight="1">
      <c r="B81" s="14" t="s">
        <v>178</v>
      </c>
      <c r="I81" s="7" t="s">
        <v>30</v>
      </c>
    </row>
    <row r="82" spans="1:12" ht="12.75" customHeight="1">
      <c r="B82" s="15" t="s">
        <v>179</v>
      </c>
      <c r="C82" s="2"/>
      <c r="I82" s="7" t="s">
        <v>29</v>
      </c>
    </row>
    <row r="83" spans="1:12" ht="12.75" customHeight="1">
      <c r="B83" s="15" t="s">
        <v>66</v>
      </c>
      <c r="C83" s="2" t="s">
        <v>192</v>
      </c>
      <c r="D83" s="1" t="s">
        <v>192</v>
      </c>
      <c r="E83" s="1" t="s">
        <v>192</v>
      </c>
      <c r="F83" s="1" t="s">
        <v>192</v>
      </c>
      <c r="J83" s="1" t="s">
        <v>192</v>
      </c>
      <c r="K83" s="1" t="s">
        <v>192</v>
      </c>
      <c r="L83" s="1" t="s">
        <v>192</v>
      </c>
    </row>
    <row r="84" spans="1:12" ht="12.75" customHeight="1">
      <c r="B84" s="6" t="s">
        <v>61</v>
      </c>
      <c r="H84" s="1" t="s">
        <v>254</v>
      </c>
      <c r="K84" s="1" t="s">
        <v>261</v>
      </c>
    </row>
    <row r="85" spans="1:12" ht="12.75" customHeight="1">
      <c r="B85" s="15"/>
      <c r="C85" s="2"/>
    </row>
    <row r="86" spans="1:12" ht="12.75" customHeight="1">
      <c r="A86" s="10" t="s">
        <v>180</v>
      </c>
      <c r="B86" s="1" t="s">
        <v>181</v>
      </c>
      <c r="C86" s="2"/>
    </row>
    <row r="87" spans="1:12" ht="12.75" customHeight="1">
      <c r="B87" s="1" t="s">
        <v>186</v>
      </c>
      <c r="C87" s="2"/>
    </row>
    <row r="88" spans="1:12" ht="12.75" customHeight="1">
      <c r="B88" s="15" t="s">
        <v>182</v>
      </c>
      <c r="C88" s="2"/>
      <c r="H88" s="1" t="s">
        <v>192</v>
      </c>
      <c r="L88" s="1" t="s">
        <v>192</v>
      </c>
    </row>
    <row r="89" spans="1:12" ht="12.75" customHeight="1">
      <c r="B89" s="15" t="s">
        <v>183</v>
      </c>
      <c r="C89" s="2"/>
      <c r="E89" s="1" t="s">
        <v>192</v>
      </c>
      <c r="I89" s="1" t="s">
        <v>192</v>
      </c>
      <c r="K89" s="1" t="s">
        <v>192</v>
      </c>
    </row>
    <row r="90" spans="1:12" ht="12.75" customHeight="1">
      <c r="B90" s="15" t="s">
        <v>184</v>
      </c>
      <c r="C90" s="2"/>
      <c r="I90" s="1" t="s">
        <v>192</v>
      </c>
      <c r="K90" s="1" t="s">
        <v>192</v>
      </c>
    </row>
    <row r="91" spans="1:12" ht="12.75" customHeight="1">
      <c r="B91" s="15" t="s">
        <v>96</v>
      </c>
      <c r="C91" s="2" t="s">
        <v>192</v>
      </c>
      <c r="D91" s="1" t="s">
        <v>192</v>
      </c>
      <c r="F91" s="1" t="s">
        <v>192</v>
      </c>
      <c r="G91" s="1" t="s">
        <v>192</v>
      </c>
      <c r="J91" s="1" t="s">
        <v>192</v>
      </c>
    </row>
    <row r="92" spans="1:12" ht="12.75" customHeight="1">
      <c r="B92" s="16" t="s">
        <v>213</v>
      </c>
      <c r="C92" s="2"/>
      <c r="H92" s="1" t="s">
        <v>225</v>
      </c>
    </row>
    <row r="93" spans="1:12" ht="12.75" customHeight="1">
      <c r="B93" s="15" t="s">
        <v>182</v>
      </c>
      <c r="C93" s="2"/>
      <c r="L93" s="1" t="s">
        <v>192</v>
      </c>
    </row>
    <row r="94" spans="1:12" ht="12.75" customHeight="1">
      <c r="B94" s="15" t="s">
        <v>183</v>
      </c>
      <c r="C94" s="2"/>
      <c r="E94" s="1" t="s">
        <v>192</v>
      </c>
      <c r="I94" s="1" t="s">
        <v>192</v>
      </c>
      <c r="K94" s="1" t="s">
        <v>192</v>
      </c>
    </row>
    <row r="95" spans="1:12" ht="12.75" customHeight="1">
      <c r="B95" s="15" t="s">
        <v>184</v>
      </c>
      <c r="C95" s="2"/>
      <c r="I95" s="1" t="s">
        <v>192</v>
      </c>
      <c r="K95" s="1" t="s">
        <v>192</v>
      </c>
    </row>
    <row r="96" spans="1:12" ht="12.75" customHeight="1">
      <c r="B96" s="15" t="s">
        <v>96</v>
      </c>
      <c r="C96" s="2" t="s">
        <v>192</v>
      </c>
      <c r="D96" s="1" t="s">
        <v>192</v>
      </c>
      <c r="F96" s="1" t="s">
        <v>192</v>
      </c>
      <c r="G96" s="1" t="s">
        <v>192</v>
      </c>
      <c r="J96" s="1" t="s">
        <v>192</v>
      </c>
    </row>
    <row r="97" spans="1:12" ht="12.75" customHeight="1">
      <c r="B97" s="6" t="s">
        <v>61</v>
      </c>
      <c r="E97" s="1" t="s">
        <v>277</v>
      </c>
      <c r="H97" s="1" t="s">
        <v>24</v>
      </c>
      <c r="I97" s="5" t="s">
        <v>20</v>
      </c>
      <c r="J97" s="4" t="s">
        <v>38</v>
      </c>
      <c r="K97" s="5" t="s">
        <v>300</v>
      </c>
      <c r="L97" s="5" t="s">
        <v>112</v>
      </c>
    </row>
    <row r="98" spans="1:12" ht="12.75" customHeight="1">
      <c r="B98" s="1"/>
      <c r="C98" s="2"/>
    </row>
    <row r="99" spans="1:12" ht="12.75" customHeight="1">
      <c r="A99" s="10" t="s">
        <v>98</v>
      </c>
      <c r="B99" s="1" t="s">
        <v>185</v>
      </c>
      <c r="C99" s="2"/>
    </row>
    <row r="100" spans="1:12" ht="12.75" customHeight="1">
      <c r="B100" s="1" t="s">
        <v>186</v>
      </c>
      <c r="C100" s="2"/>
      <c r="K100" s="17"/>
      <c r="L100" s="18"/>
    </row>
    <row r="101" spans="1:12" ht="12.75" customHeight="1">
      <c r="B101" s="15" t="s">
        <v>187</v>
      </c>
      <c r="C101" s="2"/>
      <c r="K101" s="17"/>
    </row>
    <row r="102" spans="1:12" ht="12.75" customHeight="1">
      <c r="B102" s="15" t="s">
        <v>94</v>
      </c>
      <c r="C102" s="2" t="s">
        <v>192</v>
      </c>
      <c r="E102" s="1" t="s">
        <v>192</v>
      </c>
      <c r="K102" s="17"/>
    </row>
    <row r="103" spans="1:12" ht="12.75" customHeight="1">
      <c r="B103" s="15" t="s">
        <v>95</v>
      </c>
      <c r="C103" s="2" t="s">
        <v>192</v>
      </c>
      <c r="K103" s="53" t="s">
        <v>192</v>
      </c>
      <c r="L103" s="1" t="s">
        <v>192</v>
      </c>
    </row>
    <row r="104" spans="1:12" ht="12.75" customHeight="1">
      <c r="B104" s="15" t="s">
        <v>96</v>
      </c>
      <c r="C104" s="2"/>
      <c r="D104" s="1" t="s">
        <v>192</v>
      </c>
      <c r="F104" s="1" t="s">
        <v>192</v>
      </c>
      <c r="H104" s="1" t="s">
        <v>192</v>
      </c>
      <c r="J104" s="1" t="s">
        <v>192</v>
      </c>
      <c r="K104" s="17"/>
    </row>
    <row r="105" spans="1:12" ht="12.75" customHeight="1">
      <c r="B105" s="1" t="s">
        <v>188</v>
      </c>
      <c r="C105" s="2"/>
      <c r="H105" s="1" t="s">
        <v>225</v>
      </c>
      <c r="K105" s="17"/>
    </row>
    <row r="106" spans="1:12" ht="12.75" customHeight="1">
      <c r="B106" s="15" t="s">
        <v>187</v>
      </c>
      <c r="C106" s="2"/>
      <c r="K106" s="1" t="s">
        <v>192</v>
      </c>
    </row>
    <row r="107" spans="1:12" ht="12.75" customHeight="1">
      <c r="B107" s="15" t="s">
        <v>94</v>
      </c>
      <c r="C107" s="2" t="s">
        <v>192</v>
      </c>
      <c r="E107" s="1" t="s">
        <v>192</v>
      </c>
      <c r="G107" s="1" t="s">
        <v>192</v>
      </c>
    </row>
    <row r="108" spans="1:12" ht="12.75" customHeight="1">
      <c r="B108" s="15" t="s">
        <v>95</v>
      </c>
      <c r="C108" s="2" t="s">
        <v>192</v>
      </c>
      <c r="L108" s="1" t="s">
        <v>192</v>
      </c>
    </row>
    <row r="109" spans="1:12" ht="12.75" customHeight="1">
      <c r="B109" s="15" t="s">
        <v>96</v>
      </c>
      <c r="C109" s="2"/>
      <c r="D109" s="1" t="s">
        <v>192</v>
      </c>
      <c r="F109" s="1" t="s">
        <v>192</v>
      </c>
      <c r="J109" s="1" t="s">
        <v>192</v>
      </c>
    </row>
    <row r="110" spans="1:12" ht="12.75" customHeight="1">
      <c r="B110" s="6" t="s">
        <v>61</v>
      </c>
      <c r="D110" s="1" t="s">
        <v>267</v>
      </c>
      <c r="E110" s="1" t="s">
        <v>280</v>
      </c>
      <c r="K110" s="1" t="s">
        <v>317</v>
      </c>
      <c r="L110" s="1" t="s">
        <v>285</v>
      </c>
    </row>
    <row r="111" spans="1:12" ht="12.75" customHeight="1">
      <c r="B111" s="15"/>
      <c r="C111" s="2"/>
    </row>
    <row r="112" spans="1:12" ht="12.75" customHeight="1">
      <c r="B112" s="13" t="s">
        <v>189</v>
      </c>
      <c r="C112" s="23"/>
    </row>
    <row r="113" spans="1:12" ht="12.75" customHeight="1">
      <c r="B113" s="13"/>
      <c r="C113" s="23"/>
    </row>
    <row r="114" spans="1:12" ht="12.75" customHeight="1">
      <c r="A114" s="10">
        <v>12</v>
      </c>
      <c r="B114" s="5" t="s">
        <v>190</v>
      </c>
    </row>
    <row r="115" spans="1:12" ht="12.75" customHeight="1">
      <c r="B115" s="15" t="s">
        <v>73</v>
      </c>
      <c r="C115" s="2"/>
      <c r="D115" s="1" t="s">
        <v>192</v>
      </c>
      <c r="G115" s="1" t="s">
        <v>192</v>
      </c>
      <c r="H115" s="1" t="s">
        <v>192</v>
      </c>
      <c r="I115" s="1" t="s">
        <v>192</v>
      </c>
    </row>
    <row r="116" spans="1:12" ht="12.75" customHeight="1">
      <c r="B116" s="15" t="s">
        <v>191</v>
      </c>
      <c r="C116" s="2"/>
    </row>
    <row r="117" spans="1:12" ht="12.75" customHeight="1">
      <c r="B117" s="15" t="s">
        <v>192</v>
      </c>
      <c r="C117" s="2" t="s">
        <v>192</v>
      </c>
      <c r="E117" s="1" t="s">
        <v>192</v>
      </c>
      <c r="F117" s="52" t="s">
        <v>192</v>
      </c>
      <c r="J117" s="1" t="s">
        <v>192</v>
      </c>
      <c r="K117" s="1" t="s">
        <v>192</v>
      </c>
      <c r="L117" s="1" t="s">
        <v>192</v>
      </c>
    </row>
    <row r="118" spans="1:12" ht="12.75" customHeight="1">
      <c r="B118" s="15" t="s">
        <v>193</v>
      </c>
      <c r="C118" s="2"/>
      <c r="F118" s="52"/>
      <c r="L118" s="1" t="s">
        <v>192</v>
      </c>
    </row>
    <row r="119" spans="1:12" ht="12.75" customHeight="1">
      <c r="B119" s="6" t="s">
        <v>61</v>
      </c>
      <c r="D119" s="1" t="s">
        <v>214</v>
      </c>
      <c r="E119" s="1" t="s">
        <v>278</v>
      </c>
      <c r="F119" s="52" t="s">
        <v>331</v>
      </c>
      <c r="G119" s="1" t="s">
        <v>1</v>
      </c>
      <c r="I119" s="5" t="s">
        <v>17</v>
      </c>
      <c r="J119" s="1" t="s">
        <v>308</v>
      </c>
      <c r="L119" s="1" t="s">
        <v>287</v>
      </c>
    </row>
    <row r="120" spans="1:12" ht="12.75" customHeight="1">
      <c r="B120" s="6"/>
    </row>
    <row r="121" spans="1:12" ht="12.75" customHeight="1">
      <c r="A121" s="10">
        <v>13</v>
      </c>
      <c r="B121" s="1" t="s">
        <v>194</v>
      </c>
      <c r="C121" s="2" t="s">
        <v>209</v>
      </c>
      <c r="D121" s="1" t="s">
        <v>209</v>
      </c>
      <c r="E121" s="1" t="s">
        <v>209</v>
      </c>
      <c r="F121" s="1" t="s">
        <v>209</v>
      </c>
      <c r="G121" s="1" t="s">
        <v>209</v>
      </c>
      <c r="H121" s="1" t="s">
        <v>209</v>
      </c>
      <c r="I121" s="1" t="s">
        <v>192</v>
      </c>
      <c r="J121" s="1" t="s">
        <v>209</v>
      </c>
      <c r="K121" s="1" t="s">
        <v>209</v>
      </c>
      <c r="L121" s="1" t="s">
        <v>209</v>
      </c>
    </row>
    <row r="122" spans="1:12" ht="12.75" customHeight="1">
      <c r="B122" s="6" t="s">
        <v>61</v>
      </c>
      <c r="D122" s="1" t="s">
        <v>268</v>
      </c>
      <c r="G122" s="1" t="s">
        <v>1</v>
      </c>
      <c r="J122" s="1" t="s">
        <v>309</v>
      </c>
      <c r="L122" s="1" t="s">
        <v>288</v>
      </c>
    </row>
    <row r="123" spans="1:12" ht="12.75" customHeight="1">
      <c r="B123" s="6"/>
    </row>
    <row r="124" spans="1:12" ht="12.75" customHeight="1">
      <c r="B124" s="13" t="s">
        <v>99</v>
      </c>
      <c r="C124" s="23"/>
    </row>
    <row r="125" spans="1:12" ht="12.75" customHeight="1">
      <c r="B125" s="6"/>
    </row>
    <row r="126" spans="1:12" ht="12.75" customHeight="1">
      <c r="A126" s="10">
        <v>14</v>
      </c>
      <c r="B126" s="5" t="s">
        <v>229</v>
      </c>
    </row>
    <row r="127" spans="1:12" ht="12.75" customHeight="1">
      <c r="B127" s="15" t="s">
        <v>73</v>
      </c>
      <c r="C127" s="2"/>
      <c r="H127" s="1" t="s">
        <v>192</v>
      </c>
      <c r="I127" s="1" t="s">
        <v>192</v>
      </c>
    </row>
    <row r="128" spans="1:12" ht="12.75" customHeight="1">
      <c r="B128" s="15" t="s">
        <v>195</v>
      </c>
      <c r="C128" s="2"/>
      <c r="F128" s="1" t="s">
        <v>192</v>
      </c>
      <c r="J128" s="1" t="s">
        <v>192</v>
      </c>
    </row>
    <row r="129" spans="1:12" ht="12.75" customHeight="1">
      <c r="B129" s="15" t="s">
        <v>66</v>
      </c>
      <c r="C129" s="2" t="s">
        <v>192</v>
      </c>
      <c r="D129" s="1" t="s">
        <v>192</v>
      </c>
      <c r="E129" s="1" t="s">
        <v>192</v>
      </c>
      <c r="G129" s="1" t="s">
        <v>192</v>
      </c>
      <c r="K129" s="1" t="s">
        <v>192</v>
      </c>
      <c r="L129" s="1" t="s">
        <v>192</v>
      </c>
    </row>
    <row r="130" spans="1:12" ht="12.75" customHeight="1">
      <c r="B130" s="6" t="s">
        <v>61</v>
      </c>
      <c r="F130" s="1" t="s">
        <v>14</v>
      </c>
      <c r="J130" s="1" t="s">
        <v>310</v>
      </c>
      <c r="L130" s="1" t="s">
        <v>289</v>
      </c>
    </row>
    <row r="131" spans="1:12" ht="12.75" customHeight="1">
      <c r="B131" s="6"/>
    </row>
    <row r="132" spans="1:12" ht="12.75" customHeight="1">
      <c r="B132" s="13" t="s">
        <v>100</v>
      </c>
      <c r="C132" s="23"/>
    </row>
    <row r="133" spans="1:12" ht="12.75" customHeight="1">
      <c r="B133" s="6"/>
    </row>
    <row r="134" spans="1:12" ht="12.75" customHeight="1">
      <c r="A134" s="10" t="s">
        <v>197</v>
      </c>
      <c r="B134" s="5" t="s">
        <v>196</v>
      </c>
      <c r="C134" s="5" t="s">
        <v>192</v>
      </c>
      <c r="D134" s="28" t="s">
        <v>192</v>
      </c>
      <c r="E134" s="1" t="s">
        <v>192</v>
      </c>
      <c r="F134" s="1" t="s">
        <v>192</v>
      </c>
      <c r="H134" s="1" t="s">
        <v>225</v>
      </c>
      <c r="I134" s="1" t="s">
        <v>192</v>
      </c>
      <c r="K134" s="1" t="s">
        <v>192</v>
      </c>
      <c r="L134" s="1" t="s">
        <v>192</v>
      </c>
    </row>
    <row r="135" spans="1:12" ht="12.75" customHeight="1">
      <c r="B135" s="15" t="s">
        <v>68</v>
      </c>
      <c r="C135" s="2" t="s">
        <v>192</v>
      </c>
      <c r="D135" s="28"/>
      <c r="E135" s="1" t="s">
        <v>192</v>
      </c>
      <c r="F135" s="52"/>
      <c r="I135" s="1" t="s">
        <v>192</v>
      </c>
      <c r="K135" s="1" t="s">
        <v>192</v>
      </c>
      <c r="L135" s="1" t="s">
        <v>192</v>
      </c>
    </row>
    <row r="136" spans="1:12" ht="12.75" customHeight="1">
      <c r="B136" s="15" t="s">
        <v>69</v>
      </c>
      <c r="C136" s="2"/>
      <c r="D136" s="28" t="s">
        <v>192</v>
      </c>
      <c r="E136" s="1" t="s">
        <v>192</v>
      </c>
      <c r="F136" s="52" t="s">
        <v>192</v>
      </c>
      <c r="L136" s="1" t="s">
        <v>192</v>
      </c>
    </row>
    <row r="137" spans="1:12" ht="12.75" customHeight="1">
      <c r="B137" s="15" t="s">
        <v>70</v>
      </c>
      <c r="C137" s="2"/>
      <c r="D137" s="28" t="s">
        <v>192</v>
      </c>
      <c r="F137" s="52" t="s">
        <v>192</v>
      </c>
      <c r="L137" s="1" t="s">
        <v>192</v>
      </c>
    </row>
    <row r="138" spans="1:12" ht="12.75" customHeight="1">
      <c r="B138" s="15" t="s">
        <v>101</v>
      </c>
      <c r="C138" s="2"/>
      <c r="D138" s="28" t="s">
        <v>192</v>
      </c>
      <c r="F138" s="52" t="s">
        <v>192</v>
      </c>
    </row>
    <row r="139" spans="1:12" ht="12.75" customHeight="1">
      <c r="B139" s="15" t="s">
        <v>71</v>
      </c>
      <c r="C139" s="2" t="s">
        <v>192</v>
      </c>
      <c r="D139" s="28" t="s">
        <v>192</v>
      </c>
      <c r="F139" s="52" t="s">
        <v>192</v>
      </c>
    </row>
    <row r="140" spans="1:12" ht="12.75" customHeight="1">
      <c r="B140" s="15" t="s">
        <v>72</v>
      </c>
      <c r="C140" s="2" t="s">
        <v>192</v>
      </c>
      <c r="D140" s="28" t="s">
        <v>192</v>
      </c>
      <c r="F140" s="52" t="s">
        <v>192</v>
      </c>
    </row>
    <row r="141" spans="1:12" ht="12.75" customHeight="1">
      <c r="B141" s="6" t="s">
        <v>61</v>
      </c>
      <c r="C141" s="5" t="s">
        <v>233</v>
      </c>
      <c r="D141" s="28" t="s">
        <v>256</v>
      </c>
      <c r="E141" s="1" t="s">
        <v>281</v>
      </c>
      <c r="F141" s="55" t="s">
        <v>321</v>
      </c>
      <c r="I141" s="7" t="s">
        <v>33</v>
      </c>
      <c r="J141" s="1" t="s">
        <v>39</v>
      </c>
      <c r="K141" s="1" t="s">
        <v>262</v>
      </c>
      <c r="L141" s="1" t="s">
        <v>42</v>
      </c>
    </row>
    <row r="142" spans="1:12" ht="12.75" customHeight="1">
      <c r="B142" s="6"/>
      <c r="D142" s="28"/>
    </row>
    <row r="143" spans="1:12" ht="12.75" customHeight="1">
      <c r="A143" s="10" t="s">
        <v>198</v>
      </c>
      <c r="B143" s="1" t="s">
        <v>102</v>
      </c>
      <c r="C143" s="2"/>
      <c r="D143" s="28" t="s">
        <v>209</v>
      </c>
      <c r="H143" s="1" t="s">
        <v>225</v>
      </c>
      <c r="I143" s="1" t="s">
        <v>192</v>
      </c>
    </row>
    <row r="144" spans="1:12" ht="12.75" customHeight="1">
      <c r="B144" s="15" t="s">
        <v>68</v>
      </c>
      <c r="C144" s="2"/>
    </row>
    <row r="145" spans="1:12" ht="12.75" customHeight="1">
      <c r="B145" s="15" t="s">
        <v>69</v>
      </c>
      <c r="C145" s="2"/>
    </row>
    <row r="146" spans="1:12" ht="12.75" customHeight="1">
      <c r="B146" s="15" t="s">
        <v>70</v>
      </c>
      <c r="C146" s="2"/>
    </row>
    <row r="147" spans="1:12" ht="12.75" customHeight="1">
      <c r="B147" s="15" t="s">
        <v>101</v>
      </c>
      <c r="C147" s="2"/>
      <c r="I147" s="1" t="s">
        <v>192</v>
      </c>
    </row>
    <row r="148" spans="1:12" ht="12.75" customHeight="1">
      <c r="B148" s="15" t="s">
        <v>71</v>
      </c>
      <c r="C148" s="2"/>
    </row>
    <row r="149" spans="1:12" ht="12.75" customHeight="1">
      <c r="B149" s="15" t="s">
        <v>72</v>
      </c>
      <c r="C149" s="2"/>
    </row>
    <row r="150" spans="1:12" ht="12.75" customHeight="1">
      <c r="B150" s="6" t="s">
        <v>61</v>
      </c>
      <c r="I150" s="7" t="s">
        <v>34</v>
      </c>
    </row>
    <row r="151" spans="1:12" ht="12.75" customHeight="1">
      <c r="B151" s="6"/>
    </row>
    <row r="152" spans="1:12" ht="12.75" customHeight="1">
      <c r="A152" s="10" t="s">
        <v>199</v>
      </c>
      <c r="B152" s="1" t="s">
        <v>200</v>
      </c>
      <c r="C152" s="2">
        <v>30</v>
      </c>
      <c r="D152" s="28">
        <v>30</v>
      </c>
      <c r="E152" s="1">
        <v>60</v>
      </c>
      <c r="F152" s="1">
        <v>30</v>
      </c>
      <c r="G152" s="1">
        <v>90</v>
      </c>
      <c r="H152" s="1" t="s">
        <v>225</v>
      </c>
      <c r="I152" s="1" t="s">
        <v>21</v>
      </c>
      <c r="J152" s="1">
        <v>60</v>
      </c>
      <c r="K152" s="1">
        <v>90</v>
      </c>
      <c r="L152" s="1">
        <v>90</v>
      </c>
    </row>
    <row r="153" spans="1:12" ht="12.75" customHeight="1">
      <c r="B153" s="5" t="s">
        <v>103</v>
      </c>
      <c r="C153" s="5">
        <v>2</v>
      </c>
      <c r="D153" s="28">
        <v>1</v>
      </c>
      <c r="E153" s="1" t="s">
        <v>21</v>
      </c>
      <c r="F153" s="1">
        <v>1</v>
      </c>
      <c r="G153" s="1">
        <v>5</v>
      </c>
      <c r="H153" s="1" t="s">
        <v>225</v>
      </c>
      <c r="I153" s="1">
        <v>5</v>
      </c>
      <c r="J153" s="1">
        <v>2</v>
      </c>
      <c r="K153" s="1">
        <v>1</v>
      </c>
      <c r="L153" s="1">
        <v>3</v>
      </c>
    </row>
    <row r="154" spans="1:12" ht="12.75" customHeight="1">
      <c r="B154" s="6" t="s">
        <v>61</v>
      </c>
      <c r="C154" s="5" t="s">
        <v>237</v>
      </c>
      <c r="D154" s="28" t="s">
        <v>255</v>
      </c>
      <c r="E154" s="1" t="s">
        <v>220</v>
      </c>
      <c r="J154" s="1" t="s">
        <v>40</v>
      </c>
      <c r="K154" s="5" t="s">
        <v>16</v>
      </c>
      <c r="L154" s="1" t="s">
        <v>43</v>
      </c>
    </row>
    <row r="155" spans="1:12" ht="12.75" customHeight="1">
      <c r="B155" s="6"/>
    </row>
    <row r="156" spans="1:12" ht="12.75" customHeight="1">
      <c r="B156" s="1" t="s">
        <v>104</v>
      </c>
      <c r="C156" s="2"/>
    </row>
    <row r="157" spans="1:12" ht="12.75" customHeight="1">
      <c r="B157" s="6"/>
    </row>
    <row r="158" spans="1:12" ht="12.75" customHeight="1">
      <c r="A158" s="10" t="s">
        <v>201</v>
      </c>
      <c r="B158" s="1" t="s">
        <v>202</v>
      </c>
      <c r="C158" s="2"/>
    </row>
    <row r="159" spans="1:12" ht="12.75" customHeight="1">
      <c r="B159" s="15" t="s">
        <v>203</v>
      </c>
      <c r="C159" s="2" t="s">
        <v>192</v>
      </c>
      <c r="D159" s="1" t="s">
        <v>192</v>
      </c>
      <c r="E159" s="1" t="s">
        <v>192</v>
      </c>
      <c r="F159" s="1" t="s">
        <v>192</v>
      </c>
      <c r="G159" s="1" t="s">
        <v>192</v>
      </c>
      <c r="H159" s="1" t="s">
        <v>209</v>
      </c>
      <c r="I159" s="1" t="s">
        <v>192</v>
      </c>
      <c r="J159" s="1" t="s">
        <v>192</v>
      </c>
      <c r="K159" s="1" t="s">
        <v>192</v>
      </c>
      <c r="L159" s="1" t="s">
        <v>192</v>
      </c>
    </row>
    <row r="160" spans="1:12" ht="12.75" customHeight="1">
      <c r="B160" s="15" t="s">
        <v>74</v>
      </c>
      <c r="C160" s="2">
        <v>100</v>
      </c>
      <c r="D160" s="1">
        <v>100</v>
      </c>
      <c r="E160" s="1">
        <v>100</v>
      </c>
      <c r="F160" s="1">
        <v>100</v>
      </c>
      <c r="G160" s="1">
        <v>100</v>
      </c>
      <c r="H160" s="1">
        <v>0</v>
      </c>
      <c r="I160" s="1">
        <v>100</v>
      </c>
      <c r="J160" s="1">
        <v>100</v>
      </c>
      <c r="K160" s="1">
        <v>100</v>
      </c>
      <c r="L160" s="1">
        <v>100</v>
      </c>
    </row>
    <row r="161" spans="1:12" ht="12.75" customHeight="1">
      <c r="B161" s="15" t="s">
        <v>75</v>
      </c>
      <c r="C161" s="2" t="s">
        <v>192</v>
      </c>
      <c r="D161" s="1" t="s">
        <v>192</v>
      </c>
      <c r="E161" s="1" t="s">
        <v>192</v>
      </c>
      <c r="F161" s="1" t="s">
        <v>192</v>
      </c>
      <c r="G161" s="1" t="s">
        <v>192</v>
      </c>
      <c r="H161" s="1" t="s">
        <v>209</v>
      </c>
      <c r="I161" s="1" t="s">
        <v>192</v>
      </c>
      <c r="J161" s="1" t="s">
        <v>192</v>
      </c>
      <c r="K161" s="1" t="s">
        <v>192</v>
      </c>
      <c r="L161" s="1" t="s">
        <v>192</v>
      </c>
    </row>
    <row r="162" spans="1:12" ht="12.75" customHeight="1">
      <c r="B162" s="15" t="s">
        <v>74</v>
      </c>
      <c r="C162" s="2">
        <v>100</v>
      </c>
      <c r="D162" s="1">
        <v>100</v>
      </c>
      <c r="E162" s="1">
        <v>100</v>
      </c>
      <c r="F162" s="1">
        <v>100</v>
      </c>
      <c r="G162" s="1">
        <v>100</v>
      </c>
      <c r="H162" s="1">
        <v>0</v>
      </c>
      <c r="I162" s="1">
        <v>100</v>
      </c>
      <c r="J162" s="1">
        <v>100</v>
      </c>
      <c r="K162" s="1">
        <v>100</v>
      </c>
      <c r="L162" s="1">
        <v>100</v>
      </c>
    </row>
    <row r="163" spans="1:12" ht="12.75" customHeight="1">
      <c r="B163" s="6" t="s">
        <v>61</v>
      </c>
      <c r="F163" s="1" t="s">
        <v>15</v>
      </c>
      <c r="I163" s="1" t="s">
        <v>35</v>
      </c>
    </row>
    <row r="164" spans="1:12" ht="12.75" customHeight="1">
      <c r="B164" s="6"/>
    </row>
    <row r="165" spans="1:12" ht="12.75" customHeight="1">
      <c r="A165" s="10" t="s">
        <v>204</v>
      </c>
      <c r="B165" s="1" t="s">
        <v>205</v>
      </c>
      <c r="C165" s="2"/>
    </row>
    <row r="166" spans="1:12" ht="12.75" customHeight="1">
      <c r="B166" s="15" t="s">
        <v>203</v>
      </c>
      <c r="C166" s="2" t="s">
        <v>192</v>
      </c>
      <c r="D166" s="1" t="s">
        <v>192</v>
      </c>
      <c r="E166" s="1" t="s">
        <v>192</v>
      </c>
      <c r="F166" s="1" t="s">
        <v>192</v>
      </c>
      <c r="G166" s="1" t="s">
        <v>192</v>
      </c>
      <c r="H166" s="1" t="s">
        <v>209</v>
      </c>
      <c r="I166" s="1" t="s">
        <v>192</v>
      </c>
      <c r="J166" s="1" t="s">
        <v>192</v>
      </c>
      <c r="K166" s="1" t="s">
        <v>192</v>
      </c>
      <c r="L166" s="1" t="s">
        <v>192</v>
      </c>
    </row>
    <row r="167" spans="1:12" ht="12.75" customHeight="1">
      <c r="B167" s="15" t="s">
        <v>74</v>
      </c>
      <c r="C167" s="2">
        <v>100</v>
      </c>
      <c r="D167" s="1">
        <v>100</v>
      </c>
      <c r="E167" s="1">
        <v>99</v>
      </c>
      <c r="F167" s="51">
        <v>100</v>
      </c>
      <c r="G167" s="1">
        <v>30</v>
      </c>
      <c r="H167" s="1">
        <v>0</v>
      </c>
      <c r="I167" s="1">
        <v>100</v>
      </c>
      <c r="J167" s="1">
        <v>100</v>
      </c>
      <c r="K167" s="1">
        <v>25</v>
      </c>
      <c r="L167" s="1">
        <v>100</v>
      </c>
    </row>
    <row r="168" spans="1:12" ht="12.75" customHeight="1">
      <c r="B168" s="15" t="s">
        <v>75</v>
      </c>
      <c r="C168" s="2" t="s">
        <v>192</v>
      </c>
      <c r="D168" s="1" t="s">
        <v>192</v>
      </c>
      <c r="E168" s="1" t="s">
        <v>192</v>
      </c>
      <c r="F168" s="1" t="s">
        <v>192</v>
      </c>
      <c r="G168" s="1" t="s">
        <v>192</v>
      </c>
      <c r="H168" s="1" t="s">
        <v>209</v>
      </c>
      <c r="I168" s="1" t="s">
        <v>192</v>
      </c>
      <c r="J168" s="1" t="s">
        <v>192</v>
      </c>
      <c r="K168" s="1" t="s">
        <v>192</v>
      </c>
      <c r="L168" s="1" t="s">
        <v>192</v>
      </c>
    </row>
    <row r="169" spans="1:12" ht="12.75" customHeight="1">
      <c r="B169" s="15" t="s">
        <v>74</v>
      </c>
      <c r="C169" s="2">
        <v>100</v>
      </c>
      <c r="D169" s="1">
        <v>100</v>
      </c>
      <c r="E169" s="1">
        <v>80</v>
      </c>
      <c r="F169" s="51">
        <v>100</v>
      </c>
      <c r="G169" s="1">
        <v>30</v>
      </c>
      <c r="H169" s="1">
        <v>0</v>
      </c>
      <c r="I169" s="1">
        <v>100</v>
      </c>
      <c r="J169" s="1">
        <v>100</v>
      </c>
      <c r="K169" s="1">
        <v>25</v>
      </c>
      <c r="L169" s="1">
        <v>100</v>
      </c>
    </row>
    <row r="170" spans="1:12" ht="12.75" customHeight="1">
      <c r="B170" s="6" t="s">
        <v>61</v>
      </c>
    </row>
    <row r="171" spans="1:12" ht="12.75" customHeight="1">
      <c r="B171" s="6"/>
      <c r="E171" s="5" t="s">
        <v>282</v>
      </c>
      <c r="F171" s="5" t="s">
        <v>322</v>
      </c>
      <c r="I171" s="1" t="s">
        <v>22</v>
      </c>
      <c r="K171" s="5" t="s">
        <v>0</v>
      </c>
      <c r="L171" s="1" t="s">
        <v>11</v>
      </c>
    </row>
    <row r="172" spans="1:12" ht="12.75" customHeight="1">
      <c r="B172" s="1" t="s">
        <v>105</v>
      </c>
      <c r="C172" s="2"/>
    </row>
    <row r="173" spans="1:12" ht="12.75" customHeight="1">
      <c r="B173" s="6"/>
    </row>
    <row r="174" spans="1:12" ht="12.75" customHeight="1">
      <c r="B174" s="19" t="s">
        <v>106</v>
      </c>
      <c r="C174" s="23"/>
    </row>
    <row r="175" spans="1:12" ht="12.75" customHeight="1">
      <c r="B175" s="6"/>
    </row>
    <row r="176" spans="1:12" ht="12.75" customHeight="1">
      <c r="A176" s="10" t="s">
        <v>111</v>
      </c>
      <c r="B176" s="1" t="s">
        <v>107</v>
      </c>
      <c r="C176" s="2"/>
    </row>
    <row r="177" spans="1:12" ht="12.75" customHeight="1">
      <c r="B177" s="15" t="s">
        <v>108</v>
      </c>
      <c r="C177" s="2" t="s">
        <v>234</v>
      </c>
      <c r="D177" s="1" t="s">
        <v>215</v>
      </c>
      <c r="E177" s="1" t="s">
        <v>248</v>
      </c>
      <c r="F177" s="1" t="s">
        <v>226</v>
      </c>
      <c r="G177" s="1" t="s">
        <v>230</v>
      </c>
      <c r="H177" s="1" t="s">
        <v>25</v>
      </c>
      <c r="I177" s="1" t="s">
        <v>36</v>
      </c>
      <c r="J177" s="1" t="s">
        <v>41</v>
      </c>
      <c r="K177" s="1" t="s">
        <v>36</v>
      </c>
      <c r="L177" s="1" t="s">
        <v>44</v>
      </c>
    </row>
    <row r="178" spans="1:12" ht="12.75" customHeight="1">
      <c r="B178" s="15" t="s">
        <v>109</v>
      </c>
      <c r="C178" s="2">
        <v>1984</v>
      </c>
      <c r="D178" s="1">
        <v>1979</v>
      </c>
      <c r="F178" s="1">
        <v>1990</v>
      </c>
      <c r="G178" s="1">
        <v>1959</v>
      </c>
      <c r="H178" s="1">
        <v>1997</v>
      </c>
      <c r="I178" s="1">
        <v>1974</v>
      </c>
      <c r="J178" s="1">
        <v>1971</v>
      </c>
      <c r="K178" s="1">
        <v>2007</v>
      </c>
      <c r="L178" s="1">
        <v>2003</v>
      </c>
    </row>
    <row r="179" spans="1:12" ht="12.75" customHeight="1">
      <c r="B179" s="15" t="s">
        <v>110</v>
      </c>
      <c r="C179" s="2" t="s">
        <v>209</v>
      </c>
      <c r="E179" s="1" t="s">
        <v>209</v>
      </c>
      <c r="F179" s="1" t="s">
        <v>209</v>
      </c>
      <c r="G179" s="1" t="s">
        <v>209</v>
      </c>
      <c r="H179" s="1" t="s">
        <v>209</v>
      </c>
      <c r="I179" s="1" t="s">
        <v>209</v>
      </c>
      <c r="J179" s="1" t="s">
        <v>192</v>
      </c>
      <c r="K179" s="1" t="s">
        <v>211</v>
      </c>
      <c r="L179" s="1" t="s">
        <v>209</v>
      </c>
    </row>
    <row r="180" spans="1:12" ht="12.75" customHeight="1">
      <c r="B180" s="15" t="s">
        <v>135</v>
      </c>
      <c r="C180" s="2"/>
    </row>
    <row r="181" spans="1:12" ht="12.75" customHeight="1">
      <c r="B181" s="6" t="s">
        <v>61</v>
      </c>
      <c r="D181" s="1" t="s">
        <v>219</v>
      </c>
    </row>
    <row r="182" spans="1:12" ht="12.75" customHeight="1">
      <c r="B182" s="6"/>
    </row>
    <row r="183" spans="1:12" ht="12.75" customHeight="1">
      <c r="A183" s="10" t="s">
        <v>140</v>
      </c>
      <c r="B183" s="1" t="s">
        <v>136</v>
      </c>
      <c r="C183" s="2" t="s">
        <v>263</v>
      </c>
    </row>
    <row r="184" spans="1:12" ht="12.75" customHeight="1">
      <c r="B184" s="15" t="s">
        <v>137</v>
      </c>
      <c r="C184" s="2"/>
    </row>
    <row r="185" spans="1:12" ht="12.75" customHeight="1">
      <c r="B185" s="15" t="s">
        <v>138</v>
      </c>
      <c r="C185" s="24"/>
    </row>
    <row r="186" spans="1:12" ht="12.75" customHeight="1">
      <c r="B186" s="15" t="s">
        <v>139</v>
      </c>
      <c r="C186" s="2"/>
    </row>
    <row r="187" spans="1:12" ht="12.75" customHeight="1">
      <c r="B187" s="6" t="s">
        <v>61</v>
      </c>
    </row>
    <row r="188" spans="1:12" ht="12.75" customHeight="1">
      <c r="B188" s="6"/>
    </row>
    <row r="189" spans="1:12" ht="12.75" customHeight="1">
      <c r="B189" s="13" t="s">
        <v>141</v>
      </c>
      <c r="C189" s="23"/>
    </row>
    <row r="190" spans="1:12" ht="12.75" customHeight="1">
      <c r="B190" s="6"/>
    </row>
    <row r="191" spans="1:12" ht="12.75" customHeight="1">
      <c r="A191" s="10" t="s">
        <v>143</v>
      </c>
      <c r="B191" s="1" t="s">
        <v>142</v>
      </c>
      <c r="C191" s="2" t="s">
        <v>192</v>
      </c>
      <c r="D191" s="1" t="s">
        <v>192</v>
      </c>
      <c r="E191" s="1" t="s">
        <v>192</v>
      </c>
      <c r="F191" s="52" t="s">
        <v>192</v>
      </c>
      <c r="G191" s="1" t="s">
        <v>192</v>
      </c>
      <c r="H191" s="1" t="s">
        <v>225</v>
      </c>
      <c r="I191" s="1" t="s">
        <v>192</v>
      </c>
      <c r="J191" s="1" t="s">
        <v>192</v>
      </c>
      <c r="K191" s="1" t="s">
        <v>192</v>
      </c>
      <c r="L191" s="1" t="s">
        <v>192</v>
      </c>
    </row>
    <row r="192" spans="1:12" ht="12.75" customHeight="1">
      <c r="B192" s="1" t="s">
        <v>144</v>
      </c>
      <c r="C192" s="2" t="s">
        <v>209</v>
      </c>
      <c r="E192" s="1" t="s">
        <v>192</v>
      </c>
      <c r="F192" s="52"/>
      <c r="G192" s="1" t="s">
        <v>192</v>
      </c>
      <c r="I192" s="1" t="s">
        <v>209</v>
      </c>
      <c r="J192" s="1" t="s">
        <v>192</v>
      </c>
      <c r="L192" s="1" t="s">
        <v>192</v>
      </c>
    </row>
    <row r="193" spans="1:12" ht="12.75" customHeight="1">
      <c r="B193" s="1" t="s">
        <v>145</v>
      </c>
      <c r="C193" s="2">
        <v>1</v>
      </c>
      <c r="D193" s="1">
        <v>5</v>
      </c>
      <c r="F193" s="51">
        <v>99</v>
      </c>
    </row>
    <row r="194" spans="1:12" ht="12.75" customHeight="1">
      <c r="B194" s="1" t="s">
        <v>146</v>
      </c>
      <c r="C194" s="2"/>
      <c r="F194" s="52"/>
      <c r="L194" s="1" t="s">
        <v>192</v>
      </c>
    </row>
    <row r="195" spans="1:12" ht="12.75" customHeight="1">
      <c r="B195" s="1" t="s">
        <v>147</v>
      </c>
      <c r="C195" s="2"/>
      <c r="F195" s="52"/>
    </row>
    <row r="196" spans="1:12" ht="12.75" customHeight="1">
      <c r="B196" s="6" t="s">
        <v>61</v>
      </c>
      <c r="D196" s="7" t="s">
        <v>216</v>
      </c>
      <c r="F196" s="52" t="s">
        <v>324</v>
      </c>
      <c r="I196" s="7" t="s">
        <v>37</v>
      </c>
    </row>
    <row r="197" spans="1:12" ht="12.75" customHeight="1">
      <c r="B197" s="6"/>
    </row>
    <row r="198" spans="1:12" ht="12.75" customHeight="1">
      <c r="A198" s="10">
        <v>23</v>
      </c>
      <c r="B198" s="5" t="s">
        <v>221</v>
      </c>
      <c r="H198" s="1" t="s">
        <v>225</v>
      </c>
    </row>
    <row r="199" spans="1:12" ht="12.75" customHeight="1">
      <c r="B199" s="15" t="s">
        <v>148</v>
      </c>
      <c r="C199" s="2" t="s">
        <v>235</v>
      </c>
      <c r="D199" s="1" t="s">
        <v>269</v>
      </c>
      <c r="J199" s="1" t="s">
        <v>192</v>
      </c>
      <c r="L199" s="1" t="s">
        <v>290</v>
      </c>
    </row>
    <row r="200" spans="1:12" ht="12.75" customHeight="1">
      <c r="B200" s="15" t="s">
        <v>149</v>
      </c>
      <c r="C200" s="2" t="s">
        <v>192</v>
      </c>
      <c r="D200" s="1" t="s">
        <v>192</v>
      </c>
      <c r="E200" s="1" t="s">
        <v>192</v>
      </c>
      <c r="F200" s="1" t="s">
        <v>192</v>
      </c>
      <c r="G200" s="1" t="s">
        <v>192</v>
      </c>
      <c r="J200" s="1" t="s">
        <v>192</v>
      </c>
      <c r="K200" s="1" t="s">
        <v>192</v>
      </c>
      <c r="L200" s="1" t="s">
        <v>192</v>
      </c>
    </row>
    <row r="201" spans="1:12" ht="12.75" customHeight="1">
      <c r="B201" s="15" t="s">
        <v>150</v>
      </c>
      <c r="C201" s="2" t="s">
        <v>236</v>
      </c>
      <c r="D201" s="1" t="s">
        <v>270</v>
      </c>
      <c r="E201" s="1" t="s">
        <v>249</v>
      </c>
      <c r="F201" s="1" t="s">
        <v>318</v>
      </c>
      <c r="I201" s="1" t="s">
        <v>192</v>
      </c>
      <c r="J201" s="1" t="s">
        <v>313</v>
      </c>
      <c r="L201" s="1" t="s">
        <v>46</v>
      </c>
    </row>
    <row r="202" spans="1:12" ht="12.75" customHeight="1">
      <c r="B202" s="15" t="s">
        <v>151</v>
      </c>
      <c r="C202" s="2" t="s">
        <v>192</v>
      </c>
      <c r="D202" s="1" t="s">
        <v>192</v>
      </c>
      <c r="F202" s="1" t="s">
        <v>192</v>
      </c>
      <c r="J202" s="1" t="s">
        <v>192</v>
      </c>
      <c r="K202" s="1" t="s">
        <v>192</v>
      </c>
      <c r="L202" s="1" t="s">
        <v>192</v>
      </c>
    </row>
    <row r="203" spans="1:12" ht="12.75" customHeight="1">
      <c r="B203" s="15" t="s">
        <v>67</v>
      </c>
      <c r="C203" s="2"/>
      <c r="D203" s="1" t="s">
        <v>192</v>
      </c>
    </row>
    <row r="204" spans="1:12" ht="12.75" customHeight="1">
      <c r="B204" s="6" t="s">
        <v>61</v>
      </c>
      <c r="D204" s="5" t="s">
        <v>271</v>
      </c>
      <c r="I204" s="5" t="s">
        <v>23</v>
      </c>
      <c r="J204" s="5" t="s">
        <v>312</v>
      </c>
    </row>
    <row r="205" spans="1:12" ht="12.75" customHeight="1">
      <c r="D205" s="9"/>
    </row>
    <row r="206" spans="1:12" ht="12.75" customHeight="1">
      <c r="A206" s="10">
        <v>24</v>
      </c>
      <c r="B206" s="1" t="s">
        <v>222</v>
      </c>
      <c r="C206" s="2"/>
      <c r="D206" s="9"/>
      <c r="H206" s="1" t="s">
        <v>225</v>
      </c>
    </row>
    <row r="207" spans="1:12" ht="12.75" customHeight="1">
      <c r="B207" s="15" t="s">
        <v>76</v>
      </c>
      <c r="C207" s="2"/>
      <c r="D207" s="9"/>
    </row>
    <row r="208" spans="1:12" ht="12.75" customHeight="1">
      <c r="B208" s="15" t="s">
        <v>77</v>
      </c>
      <c r="C208" s="2" t="s">
        <v>192</v>
      </c>
      <c r="D208" s="9"/>
      <c r="G208" s="1" t="s">
        <v>192</v>
      </c>
      <c r="K208" s="1" t="s">
        <v>192</v>
      </c>
    </row>
    <row r="209" spans="1:12" ht="12.75" customHeight="1">
      <c r="B209" s="15" t="s">
        <v>78</v>
      </c>
      <c r="C209" s="2"/>
      <c r="D209" s="9"/>
      <c r="F209" s="1" t="s">
        <v>192</v>
      </c>
    </row>
    <row r="210" spans="1:12" ht="12.75" customHeight="1">
      <c r="B210" s="15" t="s">
        <v>67</v>
      </c>
      <c r="C210" s="2"/>
      <c r="D210" s="9"/>
    </row>
    <row r="211" spans="1:12" ht="12.75" customHeight="1">
      <c r="B211" s="6" t="s">
        <v>61</v>
      </c>
      <c r="D211" s="9"/>
      <c r="F211" s="1" t="s">
        <v>326</v>
      </c>
    </row>
    <row r="212" spans="1:12" ht="12.75" customHeight="1">
      <c r="B212" s="6"/>
      <c r="D212" s="7"/>
    </row>
    <row r="213" spans="1:12" ht="12.75" customHeight="1">
      <c r="A213" s="10">
        <v>25</v>
      </c>
      <c r="B213" s="1" t="s">
        <v>51</v>
      </c>
      <c r="C213" s="2" t="s">
        <v>209</v>
      </c>
      <c r="D213" s="9" t="s">
        <v>192</v>
      </c>
      <c r="E213" s="1" t="s">
        <v>192</v>
      </c>
      <c r="F213" s="52" t="s">
        <v>192</v>
      </c>
      <c r="G213" s="1" t="s">
        <v>209</v>
      </c>
      <c r="H213" s="1" t="s">
        <v>225</v>
      </c>
      <c r="I213" s="1" t="s">
        <v>209</v>
      </c>
      <c r="J213" s="1" t="s">
        <v>209</v>
      </c>
      <c r="K213" s="1" t="s">
        <v>209</v>
      </c>
      <c r="L213" s="1" t="s">
        <v>192</v>
      </c>
    </row>
    <row r="214" spans="1:12" ht="12.75" customHeight="1">
      <c r="B214" s="1" t="s">
        <v>52</v>
      </c>
      <c r="C214" s="2"/>
      <c r="E214" s="1" t="s">
        <v>283</v>
      </c>
      <c r="F214" s="52" t="s">
        <v>327</v>
      </c>
    </row>
    <row r="215" spans="1:12" ht="12.75" customHeight="1">
      <c r="B215" s="6" t="s">
        <v>61</v>
      </c>
      <c r="D215" s="5" t="s">
        <v>274</v>
      </c>
      <c r="L215" s="5" t="s">
        <v>49</v>
      </c>
    </row>
    <row r="216" spans="1:12" ht="12.75" customHeight="1">
      <c r="B216" s="12"/>
      <c r="C216" s="12"/>
      <c r="D216" s="9"/>
    </row>
    <row r="217" spans="1:12" ht="12.75" customHeight="1">
      <c r="A217" s="10">
        <v>26</v>
      </c>
      <c r="B217" s="1" t="s">
        <v>206</v>
      </c>
      <c r="C217" s="2"/>
      <c r="D217" s="9"/>
    </row>
    <row r="218" spans="1:12" ht="12.75" customHeight="1">
      <c r="B218" s="15" t="s">
        <v>207</v>
      </c>
      <c r="C218" s="2" t="s">
        <v>227</v>
      </c>
      <c r="D218" s="9" t="s">
        <v>217</v>
      </c>
      <c r="F218" s="1" t="s">
        <v>227</v>
      </c>
      <c r="G218" s="1" t="s">
        <v>227</v>
      </c>
      <c r="H218" s="1" t="s">
        <v>26</v>
      </c>
      <c r="K218" s="1" t="s">
        <v>227</v>
      </c>
      <c r="L218" s="1" t="s">
        <v>217</v>
      </c>
    </row>
    <row r="219" spans="1:12" ht="12.75" customHeight="1">
      <c r="B219" s="15" t="s">
        <v>208</v>
      </c>
      <c r="C219" s="2" t="s">
        <v>227</v>
      </c>
      <c r="D219" s="9" t="s">
        <v>217</v>
      </c>
      <c r="F219" s="1" t="s">
        <v>227</v>
      </c>
      <c r="G219" s="1" t="s">
        <v>227</v>
      </c>
      <c r="H219" s="1" t="s">
        <v>225</v>
      </c>
      <c r="K219" s="1" t="s">
        <v>227</v>
      </c>
      <c r="L219" s="1" t="s">
        <v>217</v>
      </c>
    </row>
    <row r="220" spans="1:12" ht="12.75" customHeight="1">
      <c r="B220" s="6" t="s">
        <v>61</v>
      </c>
      <c r="D220" s="7" t="s">
        <v>218</v>
      </c>
      <c r="K220" s="1" t="s">
        <v>2</v>
      </c>
      <c r="L220" s="1" t="s">
        <v>18</v>
      </c>
    </row>
    <row r="221" spans="1:12" ht="12.75" customHeight="1">
      <c r="A221" s="41"/>
      <c r="B221" s="42"/>
      <c r="C221" s="42"/>
      <c r="D221" s="43"/>
      <c r="E221" s="38"/>
      <c r="F221" s="38"/>
      <c r="G221" s="38"/>
      <c r="H221" s="38"/>
      <c r="I221" s="38"/>
      <c r="J221" s="38"/>
      <c r="K221" s="38"/>
      <c r="L221" s="38"/>
    </row>
    <row r="222" spans="1:12" ht="12.75" customHeight="1">
      <c r="B222" s="6"/>
    </row>
    <row r="223" spans="1:12" ht="12.75" customHeight="1">
      <c r="A223" s="10" t="s">
        <v>79</v>
      </c>
      <c r="B223" s="5" t="s">
        <v>152</v>
      </c>
    </row>
    <row r="224" spans="1:12" ht="12.75" customHeight="1">
      <c r="B224" s="6"/>
    </row>
    <row r="225" spans="2:2" ht="12.75" customHeight="1">
      <c r="B225" s="6"/>
    </row>
    <row r="227" spans="2:2" ht="12.75" customHeight="1">
      <c r="B227" s="6"/>
    </row>
    <row r="228" spans="2:2" ht="12.75" customHeight="1">
      <c r="B228" s="6"/>
    </row>
    <row r="229" spans="2:2" ht="12.75" customHeight="1">
      <c r="B229" s="6"/>
    </row>
    <row r="230" spans="2:2" ht="12.75" customHeight="1">
      <c r="B230" s="6"/>
    </row>
    <row r="232" spans="2:2" ht="12.75" customHeight="1">
      <c r="B232" s="6"/>
    </row>
    <row r="233" spans="2:2" ht="12.75" customHeight="1">
      <c r="B233" s="6"/>
    </row>
    <row r="234" spans="2:2" ht="12.75" customHeight="1">
      <c r="B234" s="6"/>
    </row>
    <row r="235" spans="2:2" ht="12.75" customHeight="1">
      <c r="B235" s="6"/>
    </row>
    <row r="236" spans="2:2" ht="12.75" customHeight="1">
      <c r="B236" s="6"/>
    </row>
    <row r="237" spans="2:2" ht="12.75" customHeight="1">
      <c r="B237" s="6"/>
    </row>
    <row r="239" spans="2:2" ht="12.75" customHeight="1">
      <c r="B239" s="6"/>
    </row>
    <row r="240" spans="2:2" ht="12.75" customHeight="1">
      <c r="B240" s="6"/>
    </row>
    <row r="241" spans="2:2" ht="12.75" customHeight="1">
      <c r="B241" s="6"/>
    </row>
    <row r="242" spans="2:2" ht="12.75" customHeight="1">
      <c r="B242" s="6"/>
    </row>
    <row r="243" spans="2:2" ht="12.75" customHeight="1">
      <c r="B243" s="6"/>
    </row>
    <row r="245" spans="2:2" ht="12.75" customHeight="1">
      <c r="B245" s="6"/>
    </row>
    <row r="246" spans="2:2" ht="12.75" customHeight="1">
      <c r="B246" s="6"/>
    </row>
    <row r="247" spans="2:2" ht="12.75" customHeight="1">
      <c r="B247" s="6"/>
    </row>
    <row r="252" spans="2:2" ht="12.75" customHeight="1">
      <c r="B252" s="6"/>
    </row>
    <row r="253" spans="2:2" ht="12.75" customHeight="1">
      <c r="B253" s="6"/>
    </row>
    <row r="254" spans="2:2" ht="12.75" customHeight="1">
      <c r="B254" s="6"/>
    </row>
    <row r="255" spans="2:2" ht="12.75" customHeight="1">
      <c r="B255" s="6"/>
    </row>
    <row r="256" spans="2:2" ht="12.75" customHeight="1">
      <c r="B256" s="6"/>
    </row>
    <row r="257" spans="2:6" ht="12.75" customHeight="1">
      <c r="B257" s="6"/>
    </row>
    <row r="259" spans="2:6" ht="12.75" customHeight="1">
      <c r="B259" s="6"/>
    </row>
    <row r="260" spans="2:6" ht="12.75" customHeight="1">
      <c r="B260" s="6"/>
    </row>
    <row r="261" spans="2:6" ht="12.75" customHeight="1">
      <c r="B261" s="6"/>
    </row>
    <row r="262" spans="2:6" ht="12.75" customHeight="1">
      <c r="B262" s="6"/>
    </row>
    <row r="263" spans="2:6" ht="12.75" customHeight="1">
      <c r="B263" s="6"/>
    </row>
    <row r="264" spans="2:6" ht="12.75" customHeight="1">
      <c r="B264" s="6"/>
    </row>
    <row r="266" spans="2:6" ht="12.75" customHeight="1">
      <c r="B266" s="6"/>
    </row>
    <row r="267" spans="2:6" ht="12.75" customHeight="1">
      <c r="B267" s="6"/>
    </row>
    <row r="268" spans="2:6" ht="12.75" customHeight="1">
      <c r="B268" s="6"/>
    </row>
    <row r="269" spans="2:6" ht="12.75" customHeight="1">
      <c r="B269" s="6"/>
      <c r="F269" s="20"/>
    </row>
    <row r="270" spans="2:6" ht="12.75" customHeight="1">
      <c r="B270" s="6"/>
    </row>
    <row r="272" spans="2:6" ht="12.75" customHeight="1">
      <c r="B272" s="6"/>
    </row>
    <row r="273" spans="2:2" ht="12.75" customHeight="1">
      <c r="B273" s="6"/>
    </row>
    <row r="274" spans="2:2" ht="12.75" customHeight="1">
      <c r="B274" s="6"/>
    </row>
    <row r="275" spans="2:2" ht="12.75" customHeight="1">
      <c r="B275" s="6"/>
    </row>
    <row r="276" spans="2:2" ht="12.75" customHeight="1">
      <c r="B276" s="6"/>
    </row>
    <row r="277" spans="2:2" ht="12.75" customHeight="1">
      <c r="B277" s="6"/>
    </row>
    <row r="278" spans="2:2" ht="12.75" customHeight="1">
      <c r="B278" s="6"/>
    </row>
    <row r="280" spans="2:2" ht="12.75" customHeight="1">
      <c r="B280" s="6"/>
    </row>
    <row r="281" spans="2:2" ht="12.75" customHeight="1">
      <c r="B281" s="6"/>
    </row>
    <row r="282" spans="2:2" ht="12.75" customHeight="1">
      <c r="B282" s="6"/>
    </row>
    <row r="284" spans="2:2" ht="12.75" customHeight="1">
      <c r="B284" s="6"/>
    </row>
    <row r="285" spans="2:2" ht="12.75" customHeight="1">
      <c r="B285" s="6"/>
    </row>
    <row r="286" spans="2:2" ht="12.75" customHeight="1">
      <c r="B286" s="6"/>
    </row>
  </sheetData>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dimension ref="A1:L286"/>
  <sheetViews>
    <sheetView zoomScale="75" workbookViewId="0"/>
  </sheetViews>
  <sheetFormatPr defaultRowHeight="12.75"/>
  <cols>
    <col min="1" max="1" width="6.7109375" style="10" customWidth="1"/>
    <col min="2" max="2" width="110.140625" style="5" customWidth="1"/>
    <col min="3" max="3" width="9.140625" style="5"/>
    <col min="4" max="16384" width="9.140625" style="1"/>
  </cols>
  <sheetData>
    <row r="1" spans="1:12" ht="12.75" customHeight="1">
      <c r="A1" s="56" t="s">
        <v>341</v>
      </c>
      <c r="B1" s="11"/>
      <c r="C1" s="11"/>
    </row>
    <row r="2" spans="1:12" ht="12.75" customHeight="1">
      <c r="B2" s="11"/>
      <c r="C2" s="11"/>
    </row>
    <row r="3" spans="1:12" ht="12.75" customHeight="1">
      <c r="A3" s="40"/>
      <c r="B3" s="34"/>
      <c r="C3" s="34" t="s">
        <v>231</v>
      </c>
      <c r="D3" s="35" t="s">
        <v>53</v>
      </c>
      <c r="E3" s="35" t="s">
        <v>54</v>
      </c>
      <c r="F3" s="35" t="s">
        <v>55</v>
      </c>
      <c r="G3" s="35" t="s">
        <v>56</v>
      </c>
      <c r="H3" s="35" t="s">
        <v>57</v>
      </c>
      <c r="I3" s="35" t="s">
        <v>223</v>
      </c>
      <c r="J3" s="35" t="s">
        <v>58</v>
      </c>
      <c r="K3" s="35" t="s">
        <v>59</v>
      </c>
      <c r="L3" s="35" t="s">
        <v>60</v>
      </c>
    </row>
    <row r="4" spans="1:12" ht="12.75" customHeight="1"/>
    <row r="5" spans="1:12" ht="12.75" customHeight="1">
      <c r="B5" s="12" t="s">
        <v>81</v>
      </c>
      <c r="C5" s="12"/>
      <c r="H5" s="22" t="s">
        <v>50</v>
      </c>
    </row>
    <row r="6" spans="1:12" ht="12.75" customHeight="1">
      <c r="B6" s="12"/>
      <c r="C6" s="12"/>
      <c r="H6" s="8"/>
    </row>
    <row r="7" spans="1:12" ht="12.75" customHeight="1">
      <c r="B7" s="13" t="s">
        <v>80</v>
      </c>
      <c r="C7" s="23"/>
      <c r="H7" s="8"/>
    </row>
    <row r="8" spans="1:12" ht="12.75" customHeight="1">
      <c r="H8" s="8"/>
    </row>
    <row r="9" spans="1:12" ht="12.75" customHeight="1">
      <c r="A9" s="10" t="s">
        <v>93</v>
      </c>
      <c r="B9" s="5" t="s">
        <v>82</v>
      </c>
      <c r="C9" s="2">
        <f>IF('T4-2a. Medical'!C9="","..",IF('T4-2a. Medical'!C9="Yes",0.25,0))</f>
        <v>0</v>
      </c>
      <c r="D9" s="2">
        <f>IF('T4-2a. Medical'!D9="","..",IF('T4-2a. Medical'!D9="Yes",0.25,0))</f>
        <v>0</v>
      </c>
      <c r="E9" s="2">
        <f>IF('T4-2a. Medical'!E9="","..",IF('T4-2a. Medical'!E9="Yes",0.25,0))</f>
        <v>0</v>
      </c>
      <c r="F9" s="2">
        <f>IF('T4-2a. Medical'!F9="","..",IF('T4-2a. Medical'!F9="Yes",0.25,0))</f>
        <v>0</v>
      </c>
      <c r="G9" s="2">
        <f>IF('T4-2a. Medical'!G9="","..",IF('T4-2a. Medical'!G9="Yes",0.25,0))</f>
        <v>0</v>
      </c>
      <c r="H9" s="2">
        <f>IF('T4-2a. Medical'!H9="","..",IF('T4-2a. Medical'!H9="Yes",0.25,0))</f>
        <v>0</v>
      </c>
      <c r="I9" s="2">
        <f>IF('T4-2a. Medical'!I9="","..",IF('T4-2a. Medical'!I9="Yes",0.25,0))</f>
        <v>0</v>
      </c>
      <c r="J9" s="2">
        <f>IF('T4-2a. Medical'!J9="","..",IF('T4-2a. Medical'!J9="Yes",0.25,0))</f>
        <v>0</v>
      </c>
      <c r="K9" s="2">
        <f>IF('T4-2a. Medical'!K9="","..",IF('T4-2a. Medical'!K9="Yes",0.25,0))</f>
        <v>0</v>
      </c>
      <c r="L9" s="2">
        <f>IF('T4-2a. Medical'!L9="","..",IF('T4-2a. Medical'!L9="Yes",0.25,0))</f>
        <v>0</v>
      </c>
    </row>
    <row r="10" spans="1:12" ht="12.75" customHeight="1">
      <c r="B10" s="6" t="s">
        <v>83</v>
      </c>
      <c r="C10" s="2">
        <f>IF('T4-2a. Medical'!C10="","..",IF('T4-2a. Medical'!C10="Yes",0.25,0))</f>
        <v>0</v>
      </c>
      <c r="D10" s="2">
        <f>IF('T4-2a. Medical'!D10="","..",IF('T4-2a. Medical'!D10="Yes",0.25,0))</f>
        <v>0</v>
      </c>
      <c r="E10" s="2">
        <f>IF('T4-2a. Medical'!E10="","..",IF('T4-2a. Medical'!E10="Yes",0.25,0))</f>
        <v>0</v>
      </c>
      <c r="F10" s="2">
        <f>IF('T4-2a. Medical'!F10="","..",IF('T4-2a. Medical'!F10="Yes",0.25,0))</f>
        <v>0</v>
      </c>
      <c r="G10" s="2">
        <f>IF('T4-2a. Medical'!G10="","..",IF('T4-2a. Medical'!G10="Yes",0.25,0))</f>
        <v>0</v>
      </c>
      <c r="H10" s="2">
        <f>IF('T4-2a. Medical'!H10="","..",IF('T4-2a. Medical'!H10="Yes",0.25,0))</f>
        <v>0</v>
      </c>
      <c r="I10" s="2">
        <f>IF('T4-2a. Medical'!I10="","..",IF('T4-2a. Medical'!I10="Yes",0.25,0))</f>
        <v>0</v>
      </c>
      <c r="J10" s="2">
        <f>IF('T4-2a. Medical'!J10="","..",IF('T4-2a. Medical'!J10="Yes",0.25,0))</f>
        <v>0</v>
      </c>
      <c r="K10" s="2">
        <f>IF('T4-2a. Medical'!K10="","..",IF('T4-2a. Medical'!K10="Yes",0.25,0))</f>
        <v>0</v>
      </c>
      <c r="L10" s="2">
        <f>IF('T4-2a. Medical'!L10="","..",IF('T4-2a. Medical'!L10="Yes",0.25,0))</f>
        <v>0</v>
      </c>
    </row>
    <row r="11" spans="1:12" ht="12.75" customHeight="1">
      <c r="B11" s="6" t="s">
        <v>84</v>
      </c>
      <c r="C11" s="2">
        <f>IF('T4-2a. Medical'!C11="","..",IF('T4-2a. Medical'!C11="Yes",0.25,0))</f>
        <v>0</v>
      </c>
      <c r="D11" s="2">
        <f>IF('T4-2a. Medical'!D11="","..",IF('T4-2a. Medical'!D11="Yes",0.25,0))</f>
        <v>0</v>
      </c>
      <c r="E11" s="2">
        <f>IF('T4-2a. Medical'!E11="","..",IF('T4-2a. Medical'!E11="Yes",0.25,0))</f>
        <v>0</v>
      </c>
      <c r="F11" s="2">
        <f>IF('T4-2a. Medical'!F11="","..",IF('T4-2a. Medical'!F11="Yes",0.25,0))</f>
        <v>0</v>
      </c>
      <c r="G11" s="2">
        <f>IF('T4-2a. Medical'!G11="","..",IF('T4-2a. Medical'!G11="Yes",0.25,0))</f>
        <v>0</v>
      </c>
      <c r="H11" s="2">
        <f>IF('T4-2a. Medical'!H11="","..",IF('T4-2a. Medical'!H11="Yes",0.25,0))</f>
        <v>0.25</v>
      </c>
      <c r="I11" s="2">
        <f>IF('T4-2a. Medical'!I11="","..",IF('T4-2a. Medical'!I11="Yes",0.25,0))</f>
        <v>0.25</v>
      </c>
      <c r="J11" s="2">
        <f>IF('T4-2a. Medical'!J11="","..",IF('T4-2a. Medical'!J11="Yes",0.25,0))</f>
        <v>0</v>
      </c>
      <c r="K11" s="2">
        <f>IF('T4-2a. Medical'!K11="","..",IF('T4-2a. Medical'!K11="Yes",0.25,0))</f>
        <v>0.25</v>
      </c>
      <c r="L11" s="2">
        <f>IF('T4-2a. Medical'!L11="","..",IF('T4-2a. Medical'!L11="Yes",0.25,0))</f>
        <v>0</v>
      </c>
    </row>
    <row r="12" spans="1:12" ht="12.75" customHeight="1">
      <c r="B12" s="6" t="s">
        <v>85</v>
      </c>
      <c r="C12" s="2">
        <f>IF('T4-2a. Medical'!C12="","..",IF('T4-2a. Medical'!C12="Yes",0.25,0))</f>
        <v>0</v>
      </c>
      <c r="D12" s="2">
        <f>IF('T4-2a. Medical'!D12="","..",IF('T4-2a. Medical'!D12="Yes",0.25,0))</f>
        <v>0</v>
      </c>
      <c r="E12" s="2">
        <f>IF('T4-2a. Medical'!E12="","..",IF('T4-2a. Medical'!E12="Yes",0.25,0))</f>
        <v>0</v>
      </c>
      <c r="F12" s="2">
        <f>IF('T4-2a. Medical'!F12="","..",IF('T4-2a. Medical'!F12="Yes",0.25,0))</f>
        <v>0</v>
      </c>
      <c r="G12" s="2">
        <f>IF('T4-2a. Medical'!G12="","..",IF('T4-2a. Medical'!G12="Yes",0.25,0))</f>
        <v>0</v>
      </c>
      <c r="H12" s="2">
        <f>IF('T4-2a. Medical'!H12="","..",IF('T4-2a. Medical'!H12="Yes",0.25,0))</f>
        <v>0.25</v>
      </c>
      <c r="I12" s="2">
        <f>IF('T4-2a. Medical'!I12="","..",IF('T4-2a. Medical'!I12="Yes",0.25,0))</f>
        <v>0</v>
      </c>
      <c r="J12" s="2">
        <f>IF('T4-2a. Medical'!J12="","..",IF('T4-2a. Medical'!J12="Yes",0.25,0))</f>
        <v>0</v>
      </c>
      <c r="K12" s="2">
        <f>IF('T4-2a. Medical'!K12="","..",IF('T4-2a. Medical'!K12="Yes",0.25,0))</f>
        <v>0.25</v>
      </c>
      <c r="L12" s="2">
        <f>IF('T4-2a. Medical'!L12="","..",IF('T4-2a. Medical'!L12="Yes",0.25,0))</f>
        <v>0</v>
      </c>
    </row>
    <row r="13" spans="1:12" ht="12.75" customHeight="1">
      <c r="B13" s="6" t="s">
        <v>61</v>
      </c>
      <c r="D13" s="5"/>
      <c r="E13" s="5"/>
      <c r="F13" s="5"/>
      <c r="G13" s="5"/>
      <c r="H13" s="5"/>
      <c r="I13" s="5"/>
      <c r="J13" s="5"/>
      <c r="K13" s="5"/>
      <c r="L13" s="5"/>
    </row>
    <row r="14" spans="1:12" ht="12.75" customHeight="1">
      <c r="B14" s="6"/>
      <c r="D14" s="5"/>
      <c r="E14" s="5"/>
      <c r="F14" s="5"/>
      <c r="G14" s="5"/>
      <c r="H14" s="5"/>
      <c r="I14" s="5"/>
      <c r="J14" s="5"/>
      <c r="K14" s="5"/>
      <c r="L14" s="5"/>
    </row>
    <row r="15" spans="1:12" ht="12.75" customHeight="1">
      <c r="B15" s="13" t="s">
        <v>97</v>
      </c>
      <c r="C15" s="23"/>
      <c r="D15" s="23"/>
      <c r="E15" s="23"/>
      <c r="F15" s="23"/>
      <c r="G15" s="23"/>
      <c r="H15" s="23"/>
      <c r="I15" s="23"/>
      <c r="J15" s="23"/>
      <c r="K15" s="23"/>
      <c r="L15" s="23"/>
    </row>
    <row r="16" spans="1:12" ht="12.75" customHeight="1">
      <c r="B16" s="6"/>
      <c r="D16" s="5"/>
      <c r="E16" s="5"/>
      <c r="F16" s="5"/>
      <c r="G16" s="5"/>
      <c r="H16" s="5"/>
      <c r="I16" s="5"/>
      <c r="J16" s="5"/>
      <c r="K16" s="5"/>
      <c r="L16" s="5"/>
    </row>
    <row r="17" spans="1:12" ht="12.75" customHeight="1">
      <c r="A17" s="10">
        <v>2</v>
      </c>
      <c r="B17" s="5" t="s">
        <v>259</v>
      </c>
      <c r="D17" s="5"/>
      <c r="E17" s="5"/>
      <c r="F17" s="5"/>
      <c r="G17" s="5"/>
      <c r="H17" s="5"/>
      <c r="I17" s="5"/>
      <c r="J17" s="5"/>
      <c r="K17" s="5"/>
      <c r="L17" s="5"/>
    </row>
    <row r="18" spans="1:12" ht="12.75" customHeight="1">
      <c r="B18" s="14" t="s">
        <v>153</v>
      </c>
      <c r="C18" s="5">
        <f>IF('T4-2a. Medical'!C18="","..",IF('T4-2a. Medical'!C18="..","..",IF('T4-2a. Medical'!C18="Yes",1,0)))</f>
        <v>0</v>
      </c>
      <c r="D18" s="5">
        <f>IF('T4-2a. Medical'!D18="","..",IF('T4-2a. Medical'!D18="..","..",IF('T4-2a. Medical'!D18="Yes",1,0)))</f>
        <v>0</v>
      </c>
      <c r="E18" s="5">
        <f>IF('T4-2a. Medical'!E18="","..",IF('T4-2a. Medical'!E18="..","..",IF('T4-2a. Medical'!E18="Yes",1,0)))</f>
        <v>0</v>
      </c>
      <c r="F18" s="5">
        <f>IF('T4-2a. Medical'!F18="","..",IF('T4-2a. Medical'!F18="..","..",IF('T4-2a. Medical'!F18="Yes",1,0)))</f>
        <v>1</v>
      </c>
      <c r="G18" s="5">
        <f>IF('T4-2a. Medical'!G18="","..",IF('T4-2a. Medical'!G18="..","..",IF('T4-2a. Medical'!G18="Yes",1,0)))</f>
        <v>0</v>
      </c>
      <c r="H18" s="5">
        <f>IF('T4-2a. Medical'!H18="","..",IF('T4-2a. Medical'!H18="..","..",IF('T4-2a. Medical'!H18="Yes",1,0)))</f>
        <v>1</v>
      </c>
      <c r="I18" s="5">
        <f>IF('T4-2a. Medical'!I18="","..",IF('T4-2a. Medical'!I18="..","..",IF('T4-2a. Medical'!I18="Yes",1,0)))</f>
        <v>0</v>
      </c>
      <c r="J18" s="5">
        <f>IF('T4-2a. Medical'!J18="","..",IF('T4-2a. Medical'!J18="..","..",IF('T4-2a. Medical'!J18="Yes",1,0)))</f>
        <v>0</v>
      </c>
      <c r="K18" s="5">
        <f>IF('T4-2a. Medical'!K18="","..",IF('T4-2a. Medical'!K18="..","..",IF('T4-2a. Medical'!K18="Yes",1,0)))</f>
        <v>1</v>
      </c>
      <c r="L18" s="5">
        <f>IF('T4-2a. Medical'!L18="","..",IF('T4-2a. Medical'!L18="..","..",IF('T4-2a. Medical'!L18="Yes",1,0)))</f>
        <v>0</v>
      </c>
    </row>
    <row r="19" spans="1:12" ht="12.75" customHeight="1">
      <c r="B19" s="14" t="s">
        <v>154</v>
      </c>
      <c r="D19" s="5"/>
      <c r="E19" s="5"/>
      <c r="F19" s="5"/>
      <c r="G19" s="5"/>
      <c r="H19" s="5"/>
      <c r="I19" s="5"/>
      <c r="J19" s="5"/>
      <c r="K19" s="5"/>
      <c r="L19" s="5"/>
    </row>
    <row r="20" spans="1:12" ht="12.75" customHeight="1">
      <c r="B20" s="14" t="s">
        <v>155</v>
      </c>
      <c r="C20" s="5">
        <f>IF('T4-2a. Medical'!C20="","..",IF('T4-2a. Medical'!C20="..","..",IF('T4-2a. Medical'!C20="Yes",1,0)))</f>
        <v>0</v>
      </c>
      <c r="D20" s="5">
        <f>IF('T4-2a. Medical'!D20="","..",IF('T4-2a. Medical'!D20="..","..",IF('T4-2a. Medical'!D20="Yes",1,0)))</f>
        <v>0</v>
      </c>
      <c r="E20" s="5">
        <f>IF('T4-2a. Medical'!E20="","..",IF('T4-2a. Medical'!E20="..","..",IF('T4-2a. Medical'!E20="Yes",1,0)))</f>
        <v>0</v>
      </c>
      <c r="F20" s="5">
        <f>IF('T4-2a. Medical'!F20="","..",IF('T4-2a. Medical'!F20="..","..",IF('T4-2a. Medical'!F20="Yes",1,0)))</f>
        <v>1</v>
      </c>
      <c r="G20" s="5">
        <f>IF('T4-2a. Medical'!G20="","..",IF('T4-2a. Medical'!G20="..","..",IF('T4-2a. Medical'!G20="Yes",1,0)))</f>
        <v>0</v>
      </c>
      <c r="H20" s="5">
        <f>IF('T4-2a. Medical'!H20="","..",IF('T4-2a. Medical'!H20="..","..",IF('T4-2a. Medical'!H20="Yes",1,0)))</f>
        <v>1</v>
      </c>
      <c r="I20" s="5">
        <f>IF('T4-2a. Medical'!I20="","..",IF('T4-2a. Medical'!I20="..","..",IF('T4-2a. Medical'!I20="Yes",1,0)))</f>
        <v>1</v>
      </c>
      <c r="J20" s="5">
        <f>IF('T4-2a. Medical'!J20="","..",IF('T4-2a. Medical'!J20="..","..",IF('T4-2a. Medical'!J20="Yes",1,0)))</f>
        <v>0</v>
      </c>
      <c r="K20" s="5">
        <f>IF('T4-2a. Medical'!K20="","..",IF('T4-2a. Medical'!K20="..","..",IF('T4-2a. Medical'!K20="Yes",1,0)))</f>
        <v>1</v>
      </c>
      <c r="L20" s="5">
        <f>IF('T4-2a. Medical'!L20="","..",IF('T4-2a. Medical'!L20="..","..",IF('T4-2a. Medical'!L20="Yes",1,0)))</f>
        <v>0</v>
      </c>
    </row>
    <row r="21" spans="1:12" ht="12.75" customHeight="1">
      <c r="B21" s="14" t="s">
        <v>154</v>
      </c>
      <c r="D21" s="5"/>
      <c r="E21" s="5"/>
      <c r="F21" s="5"/>
      <c r="G21" s="5"/>
      <c r="H21" s="5"/>
      <c r="I21" s="5"/>
      <c r="J21" s="5"/>
      <c r="K21" s="5"/>
      <c r="L21" s="5"/>
    </row>
    <row r="22" spans="1:12" ht="12.75" customHeight="1">
      <c r="B22" s="6" t="s">
        <v>61</v>
      </c>
      <c r="D22" s="5"/>
      <c r="E22" s="5"/>
      <c r="F22" s="5"/>
      <c r="G22" s="5"/>
      <c r="H22" s="5"/>
      <c r="I22" s="5"/>
      <c r="J22" s="5"/>
      <c r="K22" s="5"/>
      <c r="L22" s="5"/>
    </row>
    <row r="23" spans="1:12" ht="12.75" customHeight="1">
      <c r="D23" s="5"/>
      <c r="E23" s="5"/>
      <c r="F23" s="5"/>
      <c r="G23" s="5"/>
      <c r="H23" s="5"/>
      <c r="I23" s="5"/>
      <c r="J23" s="5"/>
      <c r="K23" s="5"/>
      <c r="L23" s="5"/>
    </row>
    <row r="24" spans="1:12" ht="12.75" customHeight="1">
      <c r="A24" s="10">
        <v>3</v>
      </c>
      <c r="B24" s="1" t="s">
        <v>156</v>
      </c>
      <c r="C24" s="2"/>
      <c r="D24" s="2"/>
      <c r="E24" s="2"/>
      <c r="F24" s="2"/>
      <c r="G24" s="2"/>
      <c r="H24" s="2"/>
      <c r="I24" s="2"/>
      <c r="J24" s="2"/>
      <c r="K24" s="2"/>
      <c r="L24" s="2"/>
    </row>
    <row r="25" spans="1:12" ht="12.75" customHeight="1">
      <c r="B25" s="15" t="s">
        <v>157</v>
      </c>
      <c r="C25" s="2"/>
      <c r="D25" s="2"/>
      <c r="E25" s="2"/>
      <c r="F25" s="2"/>
      <c r="G25" s="2"/>
      <c r="H25" s="2"/>
      <c r="I25" s="2"/>
      <c r="J25" s="2"/>
      <c r="K25" s="2"/>
      <c r="L25" s="2"/>
    </row>
    <row r="26" spans="1:12" ht="12.75" customHeight="1">
      <c r="B26" s="15" t="s">
        <v>62</v>
      </c>
      <c r="C26" s="2"/>
      <c r="D26" s="2"/>
      <c r="E26" s="2"/>
      <c r="F26" s="2"/>
      <c r="G26" s="2"/>
      <c r="H26" s="2"/>
      <c r="I26" s="2"/>
      <c r="J26" s="2"/>
      <c r="K26" s="2"/>
      <c r="L26" s="2"/>
    </row>
    <row r="27" spans="1:12" ht="12.75" customHeight="1">
      <c r="B27" s="15" t="s">
        <v>63</v>
      </c>
      <c r="C27" s="2"/>
      <c r="D27" s="2"/>
      <c r="E27" s="2"/>
      <c r="F27" s="2"/>
      <c r="G27" s="2"/>
      <c r="H27" s="2"/>
      <c r="I27" s="2"/>
      <c r="J27" s="2"/>
      <c r="K27" s="2"/>
      <c r="L27" s="2"/>
    </row>
    <row r="28" spans="1:12" ht="12.75" customHeight="1">
      <c r="B28" s="15" t="s">
        <v>86</v>
      </c>
      <c r="C28" s="2"/>
      <c r="D28" s="2"/>
      <c r="E28" s="2"/>
      <c r="F28" s="2"/>
      <c r="G28" s="2"/>
      <c r="H28" s="2"/>
      <c r="I28" s="2"/>
      <c r="J28" s="2"/>
      <c r="K28" s="2"/>
      <c r="L28" s="2"/>
    </row>
    <row r="29" spans="1:12" ht="12.75" customHeight="1">
      <c r="B29" s="15" t="s">
        <v>158</v>
      </c>
      <c r="C29" s="2"/>
      <c r="D29" s="2"/>
      <c r="E29" s="2"/>
      <c r="F29" s="2"/>
      <c r="G29" s="2"/>
      <c r="H29" s="2"/>
      <c r="I29" s="2"/>
      <c r="J29" s="2"/>
      <c r="K29" s="2"/>
      <c r="L29" s="2"/>
    </row>
    <row r="30" spans="1:12" ht="12.75" customHeight="1">
      <c r="B30" s="15" t="s">
        <v>64</v>
      </c>
      <c r="C30" s="2"/>
      <c r="D30" s="2"/>
      <c r="E30" s="2"/>
      <c r="F30" s="2"/>
      <c r="G30" s="2"/>
      <c r="H30" s="2"/>
      <c r="I30" s="2"/>
      <c r="J30" s="2"/>
      <c r="K30" s="2"/>
      <c r="L30" s="2"/>
    </row>
    <row r="31" spans="1:12" ht="12.75" customHeight="1">
      <c r="B31" s="15" t="s">
        <v>65</v>
      </c>
      <c r="C31" s="2"/>
      <c r="D31" s="2"/>
      <c r="E31" s="2"/>
      <c r="F31" s="2"/>
      <c r="G31" s="2"/>
      <c r="H31" s="2"/>
      <c r="I31" s="2"/>
      <c r="J31" s="2"/>
      <c r="K31" s="2"/>
      <c r="L31" s="2"/>
    </row>
    <row r="32" spans="1:12" ht="12.75" customHeight="1">
      <c r="B32" s="16" t="s">
        <v>61</v>
      </c>
      <c r="C32" s="2"/>
      <c r="D32" s="2"/>
      <c r="E32" s="2"/>
      <c r="F32" s="2"/>
      <c r="G32" s="2"/>
      <c r="H32" s="2"/>
      <c r="I32" s="2"/>
      <c r="J32" s="2"/>
      <c r="K32" s="2"/>
      <c r="L32" s="2"/>
    </row>
    <row r="33" spans="1:12" ht="12.75" customHeight="1">
      <c r="B33" s="6"/>
      <c r="D33" s="5"/>
      <c r="E33" s="5"/>
      <c r="F33" s="5"/>
      <c r="G33" s="5"/>
      <c r="H33" s="5"/>
      <c r="I33" s="5"/>
      <c r="J33" s="5"/>
      <c r="K33" s="5"/>
      <c r="L33" s="5"/>
    </row>
    <row r="34" spans="1:12" ht="12.75" customHeight="1">
      <c r="A34" s="10" t="s">
        <v>159</v>
      </c>
      <c r="B34" s="5" t="s">
        <v>160</v>
      </c>
      <c r="D34" s="5"/>
      <c r="E34" s="5"/>
      <c r="F34" s="5"/>
      <c r="G34" s="5"/>
      <c r="H34" s="5"/>
      <c r="I34" s="5"/>
      <c r="J34" s="5"/>
      <c r="K34" s="5"/>
      <c r="L34" s="5"/>
    </row>
    <row r="35" spans="1:12" ht="12.75" customHeight="1">
      <c r="B35" s="5" t="s">
        <v>161</v>
      </c>
      <c r="D35" s="5"/>
      <c r="E35" s="5"/>
      <c r="F35" s="5"/>
      <c r="G35" s="5"/>
      <c r="H35" s="5"/>
      <c r="I35" s="5"/>
      <c r="J35" s="5"/>
      <c r="K35" s="5"/>
      <c r="L35" s="5"/>
    </row>
    <row r="36" spans="1:12" ht="12.75" customHeight="1">
      <c r="B36" s="15" t="s">
        <v>87</v>
      </c>
      <c r="C36" s="2">
        <f>IF('T4-2a. Medical'!C36="Yes",0.5,0)</f>
        <v>0.5</v>
      </c>
      <c r="D36" s="2">
        <f>IF('T4-2a. Medical'!D36="Yes",0.5,0)</f>
        <v>0</v>
      </c>
      <c r="E36" s="2">
        <f>IF('T4-2a. Medical'!E36="Yes",0.5,0)</f>
        <v>0</v>
      </c>
      <c r="F36" s="2">
        <f>IF('T4-2a. Medical'!F36="Yes",0.5,0)</f>
        <v>0.5</v>
      </c>
      <c r="G36" s="2">
        <f>IF('T4-2a. Medical'!G36="Yes",0.5,0)</f>
        <v>0</v>
      </c>
      <c r="H36" s="2">
        <f>IF('T4-2a. Medical'!H36="Yes",0.5,0)</f>
        <v>0</v>
      </c>
      <c r="I36" s="2">
        <f>IF('T4-2a. Medical'!I36="Yes",0.5,0)</f>
        <v>0</v>
      </c>
      <c r="J36" s="2">
        <f>IF('T4-2a. Medical'!J36="Yes",0.5,0)</f>
        <v>0</v>
      </c>
      <c r="K36" s="2">
        <f>IF('T4-2a. Medical'!K36="Yes",0.5,0)</f>
        <v>0.5</v>
      </c>
      <c r="L36" s="2">
        <f>IF('T4-2a. Medical'!L36="Yes",0.5,0)</f>
        <v>0</v>
      </c>
    </row>
    <row r="37" spans="1:12" ht="12.75" customHeight="1">
      <c r="B37" s="15" t="s">
        <v>88</v>
      </c>
      <c r="C37" s="2">
        <f>IF('T4-2a. Medical'!C37="Yes",0.3,0)</f>
        <v>0.3</v>
      </c>
      <c r="D37" s="2">
        <f>IF('T4-2a. Medical'!D37="Yes",0.3,0)</f>
        <v>0</v>
      </c>
      <c r="E37" s="2">
        <f>IF('T4-2a. Medical'!E37="Yes",0.3,0)</f>
        <v>0</v>
      </c>
      <c r="F37" s="2">
        <f>IF('T4-2a. Medical'!F37="Yes",0.3,0)</f>
        <v>0.3</v>
      </c>
      <c r="G37" s="2">
        <f>IF('T4-2a. Medical'!G37="Yes",0.3,0)</f>
        <v>0</v>
      </c>
      <c r="H37" s="2">
        <f>IF('T4-2a. Medical'!H37="Yes",0.3,0)</f>
        <v>0</v>
      </c>
      <c r="I37" s="2">
        <f>IF('T4-2a. Medical'!I37="Yes",0.3,0)</f>
        <v>0</v>
      </c>
      <c r="J37" s="2">
        <f>IF('T4-2a. Medical'!J37="Yes",0.3,0)</f>
        <v>0</v>
      </c>
      <c r="K37" s="2">
        <f>IF('T4-2a. Medical'!K37="Yes",0.3,0)</f>
        <v>0</v>
      </c>
      <c r="L37" s="2">
        <f>IF('T4-2a. Medical'!L37="Yes",0.3,0)</f>
        <v>0</v>
      </c>
    </row>
    <row r="38" spans="1:12" ht="12.75" customHeight="1">
      <c r="B38" s="15" t="s">
        <v>89</v>
      </c>
      <c r="C38" s="2">
        <f>IF('T4-2a. Medical'!C38="Yes",0.2,0)</f>
        <v>0</v>
      </c>
      <c r="D38" s="2">
        <f>IF('T4-2a. Medical'!D38="Yes",0.2,0)</f>
        <v>0</v>
      </c>
      <c r="E38" s="2">
        <f>IF('T4-2a. Medical'!E38="Yes",0.2,0)</f>
        <v>0</v>
      </c>
      <c r="F38" s="2">
        <f>IF('T4-2a. Medical'!F38="Yes",0.2,0)</f>
        <v>0.2</v>
      </c>
      <c r="G38" s="2">
        <f>IF('T4-2a. Medical'!G38="Yes",0.2,0)</f>
        <v>0</v>
      </c>
      <c r="H38" s="2">
        <f>IF('T4-2a. Medical'!H38="Yes",0.2,0)</f>
        <v>0</v>
      </c>
      <c r="I38" s="2">
        <f>IF('T4-2a. Medical'!I38="Yes",0.2,0)</f>
        <v>0</v>
      </c>
      <c r="J38" s="2">
        <f>IF('T4-2a. Medical'!J38="Yes",0.2,0)</f>
        <v>0</v>
      </c>
      <c r="K38" s="2">
        <f>IF('T4-2a. Medical'!K38="Yes",0.2,0)</f>
        <v>0</v>
      </c>
      <c r="L38" s="2">
        <f>IF('T4-2a. Medical'!L38="Yes",0.2,0)</f>
        <v>0</v>
      </c>
    </row>
    <row r="39" spans="1:12" ht="12.75" customHeight="1">
      <c r="B39" s="15" t="s">
        <v>90</v>
      </c>
      <c r="C39" s="2"/>
      <c r="D39" s="2"/>
      <c r="E39" s="2"/>
      <c r="F39" s="2"/>
      <c r="G39" s="2"/>
      <c r="H39" s="2"/>
      <c r="I39" s="2"/>
      <c r="J39" s="2"/>
      <c r="K39" s="2"/>
      <c r="L39" s="2"/>
    </row>
    <row r="40" spans="1:12" ht="12.75" customHeight="1">
      <c r="B40" s="16" t="s">
        <v>61</v>
      </c>
      <c r="C40" s="2"/>
      <c r="D40" s="2"/>
      <c r="E40" s="2"/>
      <c r="F40" s="2"/>
      <c r="G40" s="2"/>
      <c r="H40" s="2"/>
      <c r="I40" s="2"/>
      <c r="J40" s="2"/>
      <c r="K40" s="2"/>
      <c r="L40" s="2"/>
    </row>
    <row r="41" spans="1:12" ht="12.75" customHeight="1">
      <c r="B41" s="5" t="s">
        <v>162</v>
      </c>
      <c r="D41" s="5"/>
      <c r="E41" s="5"/>
      <c r="F41" s="5"/>
      <c r="G41" s="5"/>
      <c r="H41" s="5"/>
      <c r="I41" s="5"/>
      <c r="J41" s="5"/>
      <c r="K41" s="5"/>
      <c r="L41" s="5"/>
    </row>
    <row r="42" spans="1:12" ht="12.75" customHeight="1">
      <c r="B42" s="15" t="s">
        <v>87</v>
      </c>
      <c r="C42" s="2">
        <f>IF('T4-2a. Medical'!C42="Yes",0.5,0)</f>
        <v>0.5</v>
      </c>
      <c r="D42" s="2">
        <f>IF('T4-2a. Medical'!D42="Yes",0.5,0)</f>
        <v>0</v>
      </c>
      <c r="E42" s="2">
        <f>IF('T4-2a. Medical'!E42="Yes",0.5,0)</f>
        <v>0</v>
      </c>
      <c r="F42" s="2">
        <f>IF('T4-2a. Medical'!F42="Yes",0.5,0)</f>
        <v>0.5</v>
      </c>
      <c r="G42" s="2">
        <f>IF('T4-2a. Medical'!G42="Yes",0.5,0)</f>
        <v>0</v>
      </c>
      <c r="H42" s="2">
        <f>IF('T4-2a. Medical'!H42="Yes",0.5,0)</f>
        <v>0</v>
      </c>
      <c r="I42" s="2">
        <f>IF('T4-2a. Medical'!I42="Yes",0.5,0)</f>
        <v>0</v>
      </c>
      <c r="J42" s="2">
        <f>IF('T4-2a. Medical'!J42="Yes",0.5,0)</f>
        <v>0</v>
      </c>
      <c r="K42" s="2">
        <f>IF('T4-2a. Medical'!K42="Yes",0.5,0)</f>
        <v>0.5</v>
      </c>
      <c r="L42" s="2">
        <f>IF('T4-2a. Medical'!L42="Yes",0.5,0)</f>
        <v>0</v>
      </c>
    </row>
    <row r="43" spans="1:12" ht="12.75" customHeight="1">
      <c r="B43" s="15" t="s">
        <v>88</v>
      </c>
      <c r="C43" s="2">
        <f>IF('T4-2a. Medical'!C43="Yes",0.3,0)</f>
        <v>0.3</v>
      </c>
      <c r="D43" s="2">
        <f>IF('T4-2a. Medical'!D43="Yes",0.3,0)</f>
        <v>0</v>
      </c>
      <c r="E43" s="2">
        <f>IF('T4-2a. Medical'!E43="Yes",0.3,0)</f>
        <v>0</v>
      </c>
      <c r="F43" s="2">
        <f>IF('T4-2a. Medical'!F43="Yes",0.3,0)</f>
        <v>0.3</v>
      </c>
      <c r="G43" s="2">
        <f>IF('T4-2a. Medical'!G43="Yes",0.3,0)</f>
        <v>0.3</v>
      </c>
      <c r="H43" s="2">
        <f>IF('T4-2a. Medical'!H43="Yes",0.3,0)</f>
        <v>0</v>
      </c>
      <c r="I43" s="2">
        <f>IF('T4-2a. Medical'!I43="Yes",0.3,0)</f>
        <v>0</v>
      </c>
      <c r="J43" s="2">
        <f>IF('T4-2a. Medical'!J43="Yes",0.3,0)</f>
        <v>0</v>
      </c>
      <c r="K43" s="2">
        <f>IF('T4-2a. Medical'!K43="Yes",0.3,0)</f>
        <v>0</v>
      </c>
      <c r="L43" s="2">
        <f>IF('T4-2a. Medical'!L43="Yes",0.3,0)</f>
        <v>0</v>
      </c>
    </row>
    <row r="44" spans="1:12" ht="12.75" customHeight="1">
      <c r="B44" s="15" t="s">
        <v>89</v>
      </c>
      <c r="C44" s="2">
        <f>IF('T4-2a. Medical'!C44="Yes",0.2,0)</f>
        <v>0</v>
      </c>
      <c r="D44" s="2">
        <f>IF('T4-2a. Medical'!D44="Yes",0.2,0)</f>
        <v>0</v>
      </c>
      <c r="E44" s="2">
        <f>IF('T4-2a. Medical'!E44="Yes",0.2,0)</f>
        <v>0</v>
      </c>
      <c r="F44" s="2">
        <f>IF('T4-2a. Medical'!F44="Yes",0.2,0)</f>
        <v>0.2</v>
      </c>
      <c r="G44" s="2">
        <f>IF('T4-2a. Medical'!G44="Yes",0.2,0)</f>
        <v>0</v>
      </c>
      <c r="H44" s="2">
        <f>IF('T4-2a. Medical'!H44="Yes",0.2,0)</f>
        <v>0</v>
      </c>
      <c r="I44" s="2">
        <f>IF('T4-2a. Medical'!I44="Yes",0.2,0)</f>
        <v>0</v>
      </c>
      <c r="J44" s="2">
        <f>IF('T4-2a. Medical'!J44="Yes",0.2,0)</f>
        <v>0</v>
      </c>
      <c r="K44" s="2">
        <f>IF('T4-2a. Medical'!K44="Yes",0.2,0)</f>
        <v>0</v>
      </c>
      <c r="L44" s="2">
        <f>IF('T4-2a. Medical'!L44="Yes",0.2,0)</f>
        <v>0</v>
      </c>
    </row>
    <row r="45" spans="1:12" ht="12.75" customHeight="1">
      <c r="B45" s="15" t="s">
        <v>90</v>
      </c>
      <c r="C45" s="2"/>
      <c r="D45" s="2"/>
      <c r="E45" s="2"/>
      <c r="F45" s="2"/>
      <c r="G45" s="2"/>
      <c r="H45" s="2"/>
      <c r="I45" s="2"/>
      <c r="J45" s="2"/>
      <c r="K45" s="2"/>
      <c r="L45" s="2"/>
    </row>
    <row r="46" spans="1:12" ht="12.75" customHeight="1">
      <c r="B46" s="16" t="s">
        <v>61</v>
      </c>
      <c r="C46" s="2"/>
      <c r="D46" s="2"/>
      <c r="E46" s="2"/>
      <c r="F46" s="2"/>
      <c r="G46" s="2"/>
      <c r="H46" s="2"/>
      <c r="I46" s="2"/>
      <c r="J46" s="2"/>
      <c r="K46" s="2"/>
      <c r="L46" s="2"/>
    </row>
    <row r="47" spans="1:12" ht="12.75" customHeight="1">
      <c r="B47" s="6"/>
      <c r="D47" s="5"/>
      <c r="E47" s="5"/>
      <c r="F47" s="5"/>
      <c r="G47" s="5"/>
      <c r="H47" s="5"/>
      <c r="I47" s="5"/>
      <c r="J47" s="5"/>
      <c r="K47" s="5"/>
      <c r="L47" s="5"/>
    </row>
    <row r="48" spans="1:12" ht="12.75" customHeight="1">
      <c r="A48" s="10">
        <v>5</v>
      </c>
      <c r="B48" s="1" t="s">
        <v>224</v>
      </c>
      <c r="C48" s="2"/>
      <c r="D48" s="2"/>
      <c r="E48" s="2"/>
      <c r="F48" s="2"/>
      <c r="G48" s="2"/>
      <c r="H48" s="2"/>
      <c r="I48" s="2"/>
      <c r="J48" s="2"/>
      <c r="K48" s="2"/>
      <c r="L48" s="2"/>
    </row>
    <row r="49" spans="1:12" ht="12.75" customHeight="1">
      <c r="B49" s="15" t="s">
        <v>91</v>
      </c>
      <c r="C49" s="2">
        <f>IF('T4-2a. Medical'!C48="Not allowed",1,IF('T4-2a. Medical'!C49="No",0.4,0))</f>
        <v>0</v>
      </c>
      <c r="D49" s="2">
        <f>IF('T4-2a. Medical'!D48="Not allowed",1,IF('T4-2a. Medical'!D49="No",0.4,0))</f>
        <v>0.4</v>
      </c>
      <c r="E49" s="2">
        <f>IF('T4-2a. Medical'!E48="Not allowed",1,IF('T4-2a. Medical'!E49="No",0.4,0))</f>
        <v>0</v>
      </c>
      <c r="F49" s="2">
        <f>IF('T4-2a. Medical'!F48="Not allowed",1,IF('T4-2a. Medical'!F49="No",0.4,0))</f>
        <v>0</v>
      </c>
      <c r="G49" s="2">
        <f>IF('T4-2a. Medical'!G48="Not allowed",1,IF('T4-2a. Medical'!G49="No",0.4,0))</f>
        <v>0</v>
      </c>
      <c r="H49" s="2">
        <f>IF('T4-2a. Medical'!H48="Not allowed",1,IF('T4-2a. Medical'!H49="No",0.4,0))</f>
        <v>1</v>
      </c>
      <c r="I49" s="2">
        <f>IF('T4-2a. Medical'!I48="Not allowed",1,IF('T4-2a. Medical'!I49="No",0.4,0))</f>
        <v>0</v>
      </c>
      <c r="J49" s="2">
        <f>IF('T4-2a. Medical'!J48="Not allowed",1,IF('T4-2a. Medical'!J49="No",0.4,0))</f>
        <v>0</v>
      </c>
      <c r="K49" s="2">
        <f>IF('T4-2a. Medical'!K48="Not allowed",1,IF('T4-2a. Medical'!K49="No",0.4,0))</f>
        <v>0</v>
      </c>
      <c r="L49" s="2">
        <f>IF('T4-2a. Medical'!L48="Not allowed",1,IF('T4-2a. Medical'!L49="No",0.4,0))</f>
        <v>0</v>
      </c>
    </row>
    <row r="50" spans="1:12" ht="12.75" customHeight="1">
      <c r="B50" s="15" t="s">
        <v>163</v>
      </c>
      <c r="C50" s="2">
        <f>IF('T4-2a. Medical'!C50="No",0.5,0)</f>
        <v>0.5</v>
      </c>
      <c r="D50" s="2">
        <f>IF('T4-2a. Medical'!D50="No",0.5,0)</f>
        <v>0</v>
      </c>
      <c r="E50" s="2">
        <f>IF('T4-2a. Medical'!E50="No",0.5,0)</f>
        <v>0.5</v>
      </c>
      <c r="F50" s="2">
        <f>IF('T4-2a. Medical'!F50="No",0.5,0)</f>
        <v>0</v>
      </c>
      <c r="G50" s="2">
        <f>IF('T4-2a. Medical'!G50="No",0.5,0)</f>
        <v>0</v>
      </c>
      <c r="H50" s="2">
        <f>IF('T4-2a. Medical'!H50="No",0.5,0)</f>
        <v>0</v>
      </c>
      <c r="I50" s="2">
        <f>IF('T4-2a. Medical'!I50="No",0.5,0)</f>
        <v>0</v>
      </c>
      <c r="J50" s="2">
        <f>IF('T4-2a. Medical'!J50="No",0.5,0)</f>
        <v>0</v>
      </c>
      <c r="K50" s="2">
        <f>IF('T4-2a. Medical'!K50="No",0.5,0)</f>
        <v>0</v>
      </c>
      <c r="L50" s="2">
        <f>IF('T4-2a. Medical'!L50="No",0.5,0)</f>
        <v>0.5</v>
      </c>
    </row>
    <row r="51" spans="1:12" ht="12.75" customHeight="1">
      <c r="B51" s="15" t="s">
        <v>92</v>
      </c>
      <c r="C51" s="2">
        <f>IF('T4-2a. Medical'!C51="No",0.1,0)</f>
        <v>0.1</v>
      </c>
      <c r="D51" s="2">
        <f>IF('T4-2a. Medical'!D51="No",0.1,0)</f>
        <v>0</v>
      </c>
      <c r="E51" s="2">
        <f>IF('T4-2a. Medical'!E51="No",0.1,0)</f>
        <v>0.1</v>
      </c>
      <c r="F51" s="2">
        <f>IF('T4-2a. Medical'!F51="No",0.1,0)</f>
        <v>0</v>
      </c>
      <c r="G51" s="2">
        <f>IF('T4-2a. Medical'!G51="No",0.1,0)</f>
        <v>0</v>
      </c>
      <c r="H51" s="2">
        <f>IF('T4-2a. Medical'!H51="No",0.1,0)</f>
        <v>0</v>
      </c>
      <c r="I51" s="2">
        <f>IF('T4-2a. Medical'!I51="No",0.1,0)</f>
        <v>0</v>
      </c>
      <c r="J51" s="2">
        <f>IF('T4-2a. Medical'!J51="No",0.1,0)</f>
        <v>0</v>
      </c>
      <c r="K51" s="2">
        <f>IF('T4-2a. Medical'!K51="No",0.1,0)</f>
        <v>0.1</v>
      </c>
      <c r="L51" s="2">
        <f>IF('T4-2a. Medical'!L51="No",0.1,0)</f>
        <v>0</v>
      </c>
    </row>
    <row r="52" spans="1:12" ht="12.75" customHeight="1">
      <c r="B52" s="6" t="s">
        <v>61</v>
      </c>
      <c r="D52" s="5"/>
      <c r="E52" s="5"/>
      <c r="F52" s="5"/>
      <c r="G52" s="5"/>
      <c r="H52" s="5"/>
      <c r="I52" s="5"/>
      <c r="J52" s="5"/>
      <c r="K52" s="5"/>
      <c r="L52" s="5"/>
    </row>
    <row r="53" spans="1:12" ht="12.75" customHeight="1">
      <c r="B53" s="6"/>
      <c r="D53" s="5"/>
      <c r="E53" s="5"/>
      <c r="F53" s="5"/>
      <c r="G53" s="5"/>
      <c r="H53" s="5"/>
      <c r="I53" s="5"/>
      <c r="J53" s="5"/>
      <c r="K53" s="5"/>
      <c r="L53" s="5"/>
    </row>
    <row r="54" spans="1:12" ht="12.75" customHeight="1">
      <c r="A54" s="3">
        <v>6</v>
      </c>
      <c r="B54" s="3" t="s">
        <v>228</v>
      </c>
      <c r="C54" s="3">
        <f>IF('T4-2a. Medical'!C54="","..",IF('T4-2a. Medical'!C54="..","..",IF('T4-2a. Medical'!C54="No",0,1)))</f>
        <v>0</v>
      </c>
      <c r="D54" s="3">
        <f>IF('T4-2a. Medical'!D54="","..",IF('T4-2a. Medical'!D54="..","..",IF('T4-2a. Medical'!D54="No",0,1)))</f>
        <v>0</v>
      </c>
      <c r="E54" s="3">
        <f>IF('T4-2a. Medical'!E54="","..",IF('T4-2a. Medical'!E54="..","..",IF('T4-2a. Medical'!E54="No",0,1)))</f>
        <v>0</v>
      </c>
      <c r="F54" s="3">
        <f>IF('T4-2a. Medical'!F54="","..",IF('T4-2a. Medical'!F54="..","..",IF('T4-2a. Medical'!F54="No",0,1)))</f>
        <v>0</v>
      </c>
      <c r="G54" s="3">
        <f>IF('T4-2a. Medical'!G54="","..",IF('T4-2a. Medical'!G54="..","..",IF('T4-2a. Medical'!G54="No",0,1)))</f>
        <v>0</v>
      </c>
      <c r="H54" s="3">
        <f>IF('T4-2a. Medical'!H54="","..",IF('T4-2a. Medical'!H54="..","..",IF('T4-2a. Medical'!H54="No",0,1)))</f>
        <v>1</v>
      </c>
      <c r="I54" s="3">
        <f>IF('T4-2a. Medical'!I54="","..",IF('T4-2a. Medical'!I54="..","..",IF('T4-2a. Medical'!I54="No",0,1)))</f>
        <v>0</v>
      </c>
      <c r="J54" s="3">
        <f>IF('T4-2a. Medical'!J54="","..",IF('T4-2a. Medical'!J54="..","..",IF('T4-2a. Medical'!J54="No",0,1)))</f>
        <v>0</v>
      </c>
      <c r="K54" s="3">
        <f>IF('T4-2a. Medical'!K54="","..",IF('T4-2a. Medical'!K54="..","..",IF('T4-2a. Medical'!K54="No",0,1)))</f>
        <v>0</v>
      </c>
      <c r="L54" s="3">
        <f>IF('T4-2a. Medical'!L54="","..",IF('T4-2a. Medical'!L54="..","..",IF('T4-2a. Medical'!L54="No",0,1)))</f>
        <v>0</v>
      </c>
    </row>
    <row r="55" spans="1:12" ht="12.75" customHeight="1">
      <c r="B55" s="5" t="s">
        <v>164</v>
      </c>
      <c r="C55" s="3">
        <f>IF('T4-2a. Medical'!C55="","..",IF('T4-2a. Medical'!C55="..","..",IF('T4-2a. Medical'!C55="No",0,1)))</f>
        <v>0</v>
      </c>
      <c r="D55" s="3">
        <f>IF('T4-2a. Medical'!D55="","..",IF('T4-2a. Medical'!D55="..","..",IF('T4-2a. Medical'!D55="No",0,1)))</f>
        <v>0</v>
      </c>
      <c r="E55" s="3">
        <f>IF('T4-2a. Medical'!E55="","..",IF('T4-2a. Medical'!E55="..","..",IF('T4-2a. Medical'!E55="No",0,1)))</f>
        <v>1</v>
      </c>
      <c r="F55" s="3">
        <f>IF('T4-2a. Medical'!F55="","..",IF('T4-2a. Medical'!F55="..","..",IF('T4-2a. Medical'!F55="No",0,1)))</f>
        <v>0</v>
      </c>
      <c r="G55" s="3">
        <f>IF('T4-2a. Medical'!G55="","..",IF('T4-2a. Medical'!G55="..","..",IF('T4-2a. Medical'!G55="No",0,1)))</f>
        <v>1</v>
      </c>
      <c r="H55" s="3">
        <f>IF('T4-2a. Medical'!H55="","..",IF('T4-2a. Medical'!H55="..","..",IF('T4-2a. Medical'!H55="No",0,1)))</f>
        <v>1</v>
      </c>
      <c r="I55" s="3">
        <f>IF('T4-2a. Medical'!I55="","..",IF('T4-2a. Medical'!I55="..","..",IF('T4-2a. Medical'!I55="No",0,1)))</f>
        <v>0</v>
      </c>
      <c r="J55" s="3">
        <f>IF('T4-2a. Medical'!J55="","..",IF('T4-2a. Medical'!J55="..","..",IF('T4-2a. Medical'!J55="No",0,1)))</f>
        <v>0</v>
      </c>
      <c r="K55" s="3">
        <f>IF('T4-2a. Medical'!K55="","..",IF('T4-2a. Medical'!K55="..","..",IF('T4-2a. Medical'!K55="No",0,1)))</f>
        <v>1</v>
      </c>
      <c r="L55" s="3">
        <f>IF('T4-2a. Medical'!L55="","..",IF('T4-2a. Medical'!L55="..","..",IF('T4-2a. Medical'!L55="No",0,1)))</f>
        <v>0</v>
      </c>
    </row>
    <row r="56" spans="1:12" ht="12.75" customHeight="1">
      <c r="B56" s="5" t="s">
        <v>165</v>
      </c>
      <c r="D56" s="5"/>
      <c r="E56" s="5"/>
      <c r="F56" s="5"/>
      <c r="G56" s="5"/>
      <c r="H56" s="5"/>
      <c r="I56" s="5"/>
      <c r="J56" s="5"/>
      <c r="K56" s="5"/>
      <c r="L56" s="5"/>
    </row>
    <row r="57" spans="1:12" ht="12.75" customHeight="1">
      <c r="B57" s="6" t="s">
        <v>166</v>
      </c>
      <c r="D57" s="5"/>
      <c r="E57" s="5"/>
      <c r="F57" s="5"/>
      <c r="G57" s="5"/>
      <c r="H57" s="5"/>
      <c r="I57" s="5"/>
      <c r="J57" s="5"/>
      <c r="K57" s="5"/>
      <c r="L57" s="5"/>
    </row>
    <row r="58" spans="1:12" ht="12.75" customHeight="1">
      <c r="B58" s="6" t="s">
        <v>61</v>
      </c>
      <c r="D58" s="5"/>
      <c r="E58" s="5"/>
      <c r="F58" s="5"/>
      <c r="G58" s="5"/>
      <c r="H58" s="5"/>
      <c r="I58" s="5"/>
      <c r="J58" s="5"/>
      <c r="K58" s="5"/>
      <c r="L58" s="5"/>
    </row>
    <row r="59" spans="1:12" ht="12.75" customHeight="1">
      <c r="B59" s="6"/>
      <c r="D59" s="5"/>
      <c r="E59" s="5"/>
      <c r="F59" s="5"/>
      <c r="G59" s="5"/>
      <c r="H59" s="5"/>
      <c r="I59" s="5"/>
      <c r="J59" s="5"/>
      <c r="K59" s="5"/>
      <c r="L59" s="5"/>
    </row>
    <row r="60" spans="1:12" ht="12.75" customHeight="1">
      <c r="A60" s="10">
        <v>7</v>
      </c>
      <c r="B60" s="1" t="s">
        <v>167</v>
      </c>
      <c r="C60" s="2"/>
      <c r="D60" s="2"/>
      <c r="E60" s="2"/>
      <c r="F60" s="2"/>
      <c r="G60" s="2"/>
      <c r="H60" s="2"/>
      <c r="I60" s="2"/>
      <c r="J60" s="2"/>
      <c r="K60" s="2"/>
      <c r="L60" s="2"/>
    </row>
    <row r="61" spans="1:12" ht="12.75" customHeight="1">
      <c r="B61" s="14" t="s">
        <v>168</v>
      </c>
      <c r="C61" s="5">
        <f>IF('T4-2a. Medical'!C61="..","..",IF('T4-2a. Medical'!C61="Yes",0,1))</f>
        <v>0</v>
      </c>
      <c r="D61" s="5">
        <f>IF('T4-2a. Medical'!D61="..","..",IF('T4-2a. Medical'!D61="Yes",0,1))</f>
        <v>0</v>
      </c>
      <c r="E61" s="5">
        <f>IF('T4-2a. Medical'!E61="..","..",IF('T4-2a. Medical'!E61="Yes",0,1))</f>
        <v>0</v>
      </c>
      <c r="F61" s="5">
        <f>IF('T4-2a. Medical'!F61="..","..",IF('T4-2a. Medical'!F61="Yes",0,1))</f>
        <v>0</v>
      </c>
      <c r="G61" s="5">
        <f>IF('T4-2a. Medical'!G61="..","..",IF('T4-2a. Medical'!G61="Yes",0,1))</f>
        <v>0</v>
      </c>
      <c r="H61" s="5">
        <f>IF('T4-2a. Medical'!H61="..","..",IF('T4-2a. Medical'!H61="Yes",0,1))</f>
        <v>0</v>
      </c>
      <c r="I61" s="5">
        <f>IF('T4-2a. Medical'!I61="..","..",IF('T4-2a. Medical'!I61="Yes",0,1))</f>
        <v>0</v>
      </c>
      <c r="J61" s="5">
        <f>IF('T4-2a. Medical'!J61="..","..",IF('T4-2a. Medical'!J61="Yes",0,1))</f>
        <v>0</v>
      </c>
      <c r="K61" s="5">
        <f>IF('T4-2a. Medical'!K61="..","..",IF('T4-2a. Medical'!K61="Yes",0,1))</f>
        <v>0</v>
      </c>
      <c r="L61" s="5">
        <f>IF('T4-2a. Medical'!L61="..","..",IF('T4-2a. Medical'!L61="Yes",0,1))</f>
        <v>0</v>
      </c>
    </row>
    <row r="62" spans="1:12" ht="12.75" customHeight="1">
      <c r="B62" s="14" t="s">
        <v>169</v>
      </c>
      <c r="C62" s="5">
        <f>IF('T4-2a. Medical'!C62="..","..",IF('T4-2a. Medical'!C62="Yes",0,1))</f>
        <v>0</v>
      </c>
      <c r="D62" s="5">
        <f>IF('T4-2a. Medical'!D62="..","..",IF('T4-2a. Medical'!D62="Yes",0,1))</f>
        <v>0</v>
      </c>
      <c r="E62" s="5">
        <f>IF('T4-2a. Medical'!E62="..","..",IF('T4-2a. Medical'!E62="Yes",0,1))</f>
        <v>0</v>
      </c>
      <c r="F62" s="5">
        <f>IF('T4-2a. Medical'!F62="..","..",IF('T4-2a. Medical'!F62="Yes",0,1))</f>
        <v>0</v>
      </c>
      <c r="G62" s="5">
        <f>IF('T4-2a. Medical'!G62="..","..",IF('T4-2a. Medical'!G62="Yes",0,1))</f>
        <v>0</v>
      </c>
      <c r="H62" s="5">
        <f>IF('T4-2a. Medical'!H62="..","..",IF('T4-2a. Medical'!H62="Yes",0,1))</f>
        <v>1</v>
      </c>
      <c r="I62" s="5">
        <f>IF('T4-2a. Medical'!I62="..","..",IF('T4-2a. Medical'!I62="Yes",0,1))</f>
        <v>0</v>
      </c>
      <c r="J62" s="5">
        <f>IF('T4-2a. Medical'!J62="..","..",IF('T4-2a. Medical'!J62="Yes",0,1))</f>
        <v>0</v>
      </c>
      <c r="K62" s="5">
        <f>IF('T4-2a. Medical'!K62="..","..",IF('T4-2a. Medical'!K62="Yes",0,1))</f>
        <v>0</v>
      </c>
      <c r="L62" s="5">
        <f>IF('T4-2a. Medical'!L62="..","..",IF('T4-2a. Medical'!L62="Yes",0,1))</f>
        <v>0</v>
      </c>
    </row>
    <row r="63" spans="1:12" ht="12.75" customHeight="1">
      <c r="B63" s="6" t="s">
        <v>61</v>
      </c>
      <c r="D63" s="5"/>
      <c r="E63" s="5"/>
      <c r="F63" s="5"/>
      <c r="G63" s="5"/>
      <c r="H63" s="5"/>
      <c r="I63" s="5"/>
      <c r="J63" s="5"/>
      <c r="K63" s="5"/>
      <c r="L63" s="5"/>
    </row>
    <row r="64" spans="1:12" ht="12.75" customHeight="1">
      <c r="B64" s="6"/>
      <c r="D64" s="5"/>
      <c r="E64" s="5"/>
      <c r="F64" s="5"/>
      <c r="G64" s="5"/>
      <c r="H64" s="5"/>
      <c r="I64" s="5"/>
      <c r="J64" s="5"/>
      <c r="K64" s="5"/>
      <c r="L64" s="5"/>
    </row>
    <row r="65" spans="1:12" ht="12.75" customHeight="1">
      <c r="A65" s="10">
        <v>8</v>
      </c>
      <c r="B65" s="1" t="s">
        <v>170</v>
      </c>
      <c r="C65" s="2"/>
      <c r="D65" s="2"/>
      <c r="E65" s="2"/>
      <c r="F65" s="2"/>
      <c r="G65" s="2"/>
      <c r="H65" s="2"/>
      <c r="I65" s="2"/>
      <c r="J65" s="2"/>
      <c r="K65" s="2"/>
      <c r="L65" s="2"/>
    </row>
    <row r="66" spans="1:12" ht="12.75" customHeight="1">
      <c r="B66" s="14" t="s">
        <v>171</v>
      </c>
      <c r="C66" s="5">
        <f>IF('T4-2a. Medical'!C66="Yes",1,0)</f>
        <v>0</v>
      </c>
      <c r="D66" s="5">
        <f>IF('T4-2a. Medical'!D66="Yes",1,0)</f>
        <v>0</v>
      </c>
      <c r="E66" s="5">
        <f>IF('T4-2a. Medical'!E66="Yes",1,0)</f>
        <v>0</v>
      </c>
      <c r="F66" s="5">
        <f>IF('T4-2a. Medical'!F66="Yes",1,0)</f>
        <v>0</v>
      </c>
      <c r="G66" s="5">
        <f>IF('T4-2a. Medical'!G66="Yes",1,0)</f>
        <v>0</v>
      </c>
      <c r="H66" s="5">
        <f>IF('T4-2a. Medical'!H66="Yes",1,0)</f>
        <v>1</v>
      </c>
      <c r="I66" s="5">
        <f>IF('T4-2a. Medical'!I66="Yes",1,0)</f>
        <v>0</v>
      </c>
      <c r="J66" s="5">
        <f>IF('T4-2a. Medical'!J66="Yes",1,0)</f>
        <v>0</v>
      </c>
      <c r="K66" s="5">
        <f>IF('T4-2a. Medical'!K66="Yes",1,0)</f>
        <v>0</v>
      </c>
      <c r="L66" s="5">
        <f>IF('T4-2a. Medical'!L66="Yes",1,0)</f>
        <v>0</v>
      </c>
    </row>
    <row r="67" spans="1:12" ht="12.75" customHeight="1">
      <c r="B67" s="14" t="s">
        <v>172</v>
      </c>
      <c r="C67" s="5">
        <f>IF('T4-2a. Medical'!C67="Yes",0.5,0)</f>
        <v>0</v>
      </c>
      <c r="D67" s="5">
        <f>IF('T4-2a. Medical'!D67="Yes",0.5,0)</f>
        <v>0</v>
      </c>
      <c r="E67" s="5">
        <f>IF('T4-2a. Medical'!E67="Yes",0.5,0)</f>
        <v>0</v>
      </c>
      <c r="F67" s="5">
        <f>IF('T4-2a. Medical'!F67="Yes",0.5,0)</f>
        <v>0</v>
      </c>
      <c r="G67" s="5">
        <f>IF('T4-2a. Medical'!G67="Yes",0.5,0)</f>
        <v>0</v>
      </c>
      <c r="H67" s="5">
        <f>IF('T4-2a. Medical'!H67="Yes",0.5,0)</f>
        <v>0</v>
      </c>
      <c r="I67" s="5">
        <f>IF('T4-2a. Medical'!I67="Yes",0.5,0)</f>
        <v>0</v>
      </c>
      <c r="J67" s="5">
        <f>IF('T4-2a. Medical'!J67="Yes",0.5,0)</f>
        <v>0</v>
      </c>
      <c r="K67" s="5">
        <f>IF('T4-2a. Medical'!K67="Yes",0.5,0)</f>
        <v>0</v>
      </c>
      <c r="L67" s="5">
        <f>IF('T4-2a. Medical'!L67="Yes",0.5,0)</f>
        <v>0</v>
      </c>
    </row>
    <row r="68" spans="1:12" ht="12.75" customHeight="1">
      <c r="B68" s="14" t="s">
        <v>173</v>
      </c>
      <c r="D68" s="5"/>
      <c r="E68" s="5"/>
      <c r="F68" s="5"/>
      <c r="G68" s="5"/>
      <c r="H68" s="5"/>
      <c r="I68" s="5"/>
      <c r="J68" s="5"/>
      <c r="K68" s="5"/>
      <c r="L68" s="5"/>
    </row>
    <row r="69" spans="1:12" ht="12.75" customHeight="1">
      <c r="B69" s="6" t="s">
        <v>61</v>
      </c>
      <c r="D69" s="5"/>
      <c r="E69" s="5"/>
      <c r="F69" s="5"/>
      <c r="G69" s="5"/>
      <c r="H69" s="5"/>
      <c r="I69" s="5"/>
      <c r="J69" s="5"/>
      <c r="K69" s="5"/>
      <c r="L69" s="5"/>
    </row>
    <row r="70" spans="1:12" ht="12.75" customHeight="1">
      <c r="B70" s="6"/>
      <c r="D70" s="5"/>
      <c r="E70" s="5"/>
      <c r="F70" s="5"/>
      <c r="G70" s="5"/>
      <c r="H70" s="5"/>
      <c r="I70" s="5"/>
      <c r="J70" s="5"/>
      <c r="K70" s="5"/>
      <c r="L70" s="5"/>
    </row>
    <row r="71" spans="1:12" ht="12.75" customHeight="1">
      <c r="A71" s="10" t="s">
        <v>174</v>
      </c>
      <c r="B71" s="1" t="s">
        <v>175</v>
      </c>
      <c r="C71" s="2"/>
      <c r="D71" s="2"/>
      <c r="E71" s="2"/>
      <c r="F71" s="2"/>
      <c r="G71" s="2"/>
      <c r="H71" s="2"/>
      <c r="I71" s="2"/>
      <c r="J71" s="2"/>
      <c r="K71" s="2"/>
      <c r="L71" s="2"/>
    </row>
    <row r="72" spans="1:12" ht="12.75" customHeight="1">
      <c r="B72" s="1" t="s">
        <v>186</v>
      </c>
      <c r="C72" s="2"/>
      <c r="D72" s="2"/>
      <c r="E72" s="2"/>
      <c r="F72" s="2"/>
      <c r="G72" s="2"/>
      <c r="H72" s="2"/>
      <c r="I72" s="2"/>
      <c r="J72" s="2"/>
      <c r="K72" s="2"/>
      <c r="L72" s="2"/>
    </row>
    <row r="73" spans="1:12" ht="12.75" customHeight="1">
      <c r="B73" s="15" t="s">
        <v>176</v>
      </c>
      <c r="C73" s="2">
        <f>IF('T4-2a. Medical'!C72="Not allowed", 1,IF('T4-2a. Medical'!C73="Yes",1,0))</f>
        <v>0</v>
      </c>
      <c r="D73" s="2">
        <f>IF('T4-2a. Medical'!D72="Not allowed", 1,IF('T4-2a. Medical'!D73="Yes",1,0))</f>
        <v>0</v>
      </c>
      <c r="E73" s="2">
        <f>IF('T4-2a. Medical'!E72="Not allowed", 1,IF('T4-2a. Medical'!E73="Yes",1,0))</f>
        <v>0</v>
      </c>
      <c r="F73" s="2">
        <f>IF('T4-2a. Medical'!F72="Not allowed", 1,IF('T4-2a. Medical'!F73="Yes",1,0))</f>
        <v>0</v>
      </c>
      <c r="G73" s="2">
        <f>IF('T4-2a. Medical'!G72="Not allowed", 1,IF('T4-2a. Medical'!G73="Yes",1,0))</f>
        <v>0</v>
      </c>
      <c r="H73" s="2">
        <f>IF('T4-2a. Medical'!H72="Not allowed", 1,IF('T4-2a. Medical'!H73="Yes",1,0))</f>
        <v>0</v>
      </c>
      <c r="I73" s="2">
        <f>IF('T4-2a. Medical'!I72="Not allowed", 1,IF('T4-2a. Medical'!I73="Yes",1,0))</f>
        <v>0</v>
      </c>
      <c r="J73" s="2">
        <f>IF('T4-2a. Medical'!J72="Not allowed", 1,IF('T4-2a. Medical'!J73="Yes",1,0))</f>
        <v>0</v>
      </c>
      <c r="K73" s="2">
        <f>IF('T4-2a. Medical'!K72="Not allowed", 1,IF('T4-2a. Medical'!K73="Yes",1,0))</f>
        <v>0</v>
      </c>
      <c r="L73" s="2">
        <f>IF('T4-2a. Medical'!L72="Not allowed", 1,IF('T4-2a. Medical'!L73="Yes",1,0))</f>
        <v>0</v>
      </c>
    </row>
    <row r="74" spans="1:12" ht="12.75" customHeight="1">
      <c r="B74" s="15" t="s">
        <v>177</v>
      </c>
      <c r="C74" s="2">
        <f>IF('T4-2a. Medical'!C74="Yes",0.3,0)</f>
        <v>0</v>
      </c>
      <c r="D74" s="2">
        <f>IF('T4-2a. Medical'!D74="Yes",0.3,0)</f>
        <v>0</v>
      </c>
      <c r="E74" s="2">
        <f>IF('T4-2a. Medical'!E74="Yes",0.3,0)</f>
        <v>0</v>
      </c>
      <c r="F74" s="2">
        <f>IF('T4-2a. Medical'!F74="Yes",0.3,0)</f>
        <v>0</v>
      </c>
      <c r="G74" s="2">
        <f>IF('T4-2a. Medical'!G74="Yes",0.3,0)</f>
        <v>0</v>
      </c>
      <c r="H74" s="2">
        <f>IF('T4-2a. Medical'!H74="Yes",0.3,0)</f>
        <v>0.3</v>
      </c>
      <c r="I74" s="2">
        <f>IF('T4-2a. Medical'!I74="Yes",0.3,0)</f>
        <v>0</v>
      </c>
      <c r="J74" s="2">
        <f>IF('T4-2a. Medical'!J74="Yes",0.3,0)</f>
        <v>0</v>
      </c>
      <c r="K74" s="2">
        <f>IF('T4-2a. Medical'!K74="Yes",0.3,0)</f>
        <v>0</v>
      </c>
      <c r="L74" s="2">
        <f>IF('T4-2a. Medical'!L74="Yes",0.3,0)</f>
        <v>0</v>
      </c>
    </row>
    <row r="75" spans="1:12" ht="12.75" customHeight="1">
      <c r="B75" s="14" t="s">
        <v>178</v>
      </c>
      <c r="C75" s="5">
        <f>IF('T4-2a. Medical'!C75="",0,0.6)</f>
        <v>0</v>
      </c>
      <c r="D75" s="5">
        <f>IF('T4-2a. Medical'!D75="",0,0.6)</f>
        <v>0</v>
      </c>
      <c r="E75" s="5">
        <f>IF('T4-2a. Medical'!E75="",0,0.6)</f>
        <v>0</v>
      </c>
      <c r="F75" s="5">
        <f>IF('T4-2a. Medical'!F75="",0,0.6)</f>
        <v>0</v>
      </c>
      <c r="G75" s="5">
        <f>IF('T4-2a. Medical'!G75="",0,0.6)</f>
        <v>0</v>
      </c>
      <c r="H75" s="5">
        <f>IF('T4-2a. Medical'!H75="",0,0.6)</f>
        <v>0</v>
      </c>
      <c r="I75" s="5">
        <f>IF('T4-2a. Medical'!I75="",0,0.6)</f>
        <v>0</v>
      </c>
      <c r="J75" s="5">
        <f>IF('T4-2a. Medical'!J75="",0,0.6)</f>
        <v>0</v>
      </c>
      <c r="K75" s="5">
        <f>IF('T4-2a. Medical'!K75="",0,0.6)</f>
        <v>0</v>
      </c>
      <c r="L75" s="5">
        <f>IF('T4-2a. Medical'!L75="",0,0.6)</f>
        <v>0</v>
      </c>
    </row>
    <row r="76" spans="1:12" ht="12.75" customHeight="1">
      <c r="B76" s="15" t="s">
        <v>179</v>
      </c>
      <c r="C76" s="5">
        <f>IF('T4-2a. Medical'!C76="",0,0.1)</f>
        <v>0</v>
      </c>
      <c r="D76" s="5">
        <f>IF('T4-2a. Medical'!D76="",0,0.1)</f>
        <v>0</v>
      </c>
      <c r="E76" s="5">
        <f>IF('T4-2a. Medical'!E76="",0,0.1)</f>
        <v>0</v>
      </c>
      <c r="F76" s="5">
        <f>IF('T4-2a. Medical'!F76="",0,0.1)</f>
        <v>0</v>
      </c>
      <c r="G76" s="5">
        <f>IF('T4-2a. Medical'!G76="",0,0.1)</f>
        <v>0</v>
      </c>
      <c r="H76" s="5">
        <f>IF('T4-2a. Medical'!H76="",0,0.1)</f>
        <v>0</v>
      </c>
      <c r="I76" s="5">
        <f>IF('T4-2a. Medical'!I76="",0,0.1)</f>
        <v>0</v>
      </c>
      <c r="J76" s="5">
        <f>IF('T4-2a. Medical'!J76="",0,0.1)</f>
        <v>0</v>
      </c>
      <c r="K76" s="5">
        <f>IF('T4-2a. Medical'!K76="",0,0.1)</f>
        <v>0</v>
      </c>
      <c r="L76" s="5">
        <f>IF('T4-2a. Medical'!L76="",0,0.1)</f>
        <v>0</v>
      </c>
    </row>
    <row r="77" spans="1:12" ht="12.75" customHeight="1">
      <c r="B77" s="15" t="s">
        <v>66</v>
      </c>
      <c r="C77" s="2"/>
      <c r="D77" s="2"/>
      <c r="E77" s="2"/>
      <c r="F77" s="2"/>
      <c r="G77" s="2"/>
      <c r="H77" s="2"/>
      <c r="I77" s="2"/>
      <c r="J77" s="2"/>
      <c r="K77" s="2"/>
      <c r="L77" s="2"/>
    </row>
    <row r="78" spans="1:12" ht="12.75" customHeight="1">
      <c r="B78" s="16" t="s">
        <v>213</v>
      </c>
      <c r="C78" s="2"/>
      <c r="D78" s="2"/>
      <c r="E78" s="2"/>
      <c r="F78" s="2"/>
      <c r="G78" s="2"/>
      <c r="H78" s="2"/>
      <c r="I78" s="2"/>
      <c r="J78" s="2"/>
      <c r="K78" s="2"/>
      <c r="L78" s="2"/>
    </row>
    <row r="79" spans="1:12" ht="12.75" customHeight="1">
      <c r="B79" s="15" t="s">
        <v>176</v>
      </c>
      <c r="C79" s="2">
        <f>IF('T4-2a. Medical'!C78="Not allowed", 1,IF('T4-2a. Medical'!C79="Yes",1,0))</f>
        <v>0</v>
      </c>
      <c r="D79" s="2">
        <f>IF('T4-2a. Medical'!D78="Not allowed", 1,IF('T4-2a. Medical'!D79="Yes",1,0))</f>
        <v>0</v>
      </c>
      <c r="E79" s="2">
        <f>IF('T4-2a. Medical'!E78="Not allowed", 1,IF('T4-2a. Medical'!E79="Yes",1,0))</f>
        <v>0</v>
      </c>
      <c r="F79" s="2">
        <f>IF('T4-2a. Medical'!F78="Not allowed", 1,IF('T4-2a. Medical'!F79="Yes",1,0))</f>
        <v>0</v>
      </c>
      <c r="G79" s="2">
        <f>IF('T4-2a. Medical'!G78="Not allowed", 1,IF('T4-2a. Medical'!G79="Yes",1,0))</f>
        <v>0</v>
      </c>
      <c r="H79" s="2">
        <f>IF('T4-2a. Medical'!H78="Not allowed", 1,IF('T4-2a. Medical'!H79="Yes",1,0))</f>
        <v>1</v>
      </c>
      <c r="I79" s="2">
        <f>IF('T4-2a. Medical'!I78="Not allowed", 1,IF('T4-2a. Medical'!I79="Yes",1,0))</f>
        <v>0</v>
      </c>
      <c r="J79" s="2">
        <f>IF('T4-2a. Medical'!J78="Not allowed", 1,IF('T4-2a. Medical'!J79="Yes",1,0))</f>
        <v>0</v>
      </c>
      <c r="K79" s="2">
        <f>IF('T4-2a. Medical'!K78="Not allowed", 1,IF('T4-2a. Medical'!K79="Yes",1,0))</f>
        <v>0</v>
      </c>
      <c r="L79" s="2">
        <f>IF('T4-2a. Medical'!L78="Not allowed", 1,IF('T4-2a. Medical'!L79="Yes",1,0))</f>
        <v>0</v>
      </c>
    </row>
    <row r="80" spans="1:12" ht="12.75" customHeight="1">
      <c r="B80" s="15" t="s">
        <v>177</v>
      </c>
      <c r="C80" s="2">
        <f>IF('T4-2a. Medical'!C80="Yes",0.3,0)</f>
        <v>0</v>
      </c>
      <c r="D80" s="2">
        <f>IF('T4-2a. Medical'!D80="Yes",0.3,0)</f>
        <v>0</v>
      </c>
      <c r="E80" s="2">
        <f>IF('T4-2a. Medical'!E80="Yes",0.3,0)</f>
        <v>0</v>
      </c>
      <c r="F80" s="2">
        <f>IF('T4-2a. Medical'!F80="Yes",0.3,0)</f>
        <v>0</v>
      </c>
      <c r="G80" s="2">
        <f>IF('T4-2a. Medical'!G80="Yes",0.3,0)</f>
        <v>0</v>
      </c>
      <c r="H80" s="2">
        <f>IF('T4-2a. Medical'!H80="Yes",0.3,0)</f>
        <v>0</v>
      </c>
      <c r="I80" s="2">
        <f>IF('T4-2a. Medical'!I80="Yes",0.3,0)</f>
        <v>0</v>
      </c>
      <c r="J80" s="2">
        <f>IF('T4-2a. Medical'!J80="Yes",0.3,0)</f>
        <v>0</v>
      </c>
      <c r="K80" s="2">
        <f>IF('T4-2a. Medical'!K80="Yes",0.3,0)</f>
        <v>0</v>
      </c>
      <c r="L80" s="2">
        <f>IF('T4-2a. Medical'!L80="Yes",0.3,0)</f>
        <v>0</v>
      </c>
    </row>
    <row r="81" spans="1:12" ht="12.75" customHeight="1">
      <c r="B81" s="14" t="s">
        <v>178</v>
      </c>
      <c r="C81" s="5">
        <f>IF('T4-2a. Medical'!C81="",0,0.6)</f>
        <v>0</v>
      </c>
      <c r="D81" s="5">
        <f>IF('T4-2a. Medical'!D81="",0,0.6)</f>
        <v>0</v>
      </c>
      <c r="E81" s="5">
        <f>IF('T4-2a. Medical'!E81="",0,0.6)</f>
        <v>0</v>
      </c>
      <c r="F81" s="5">
        <f>IF('T4-2a. Medical'!F81="",0,0.6)</f>
        <v>0</v>
      </c>
      <c r="G81" s="5">
        <f>IF('T4-2a. Medical'!G81="",0,0.6)</f>
        <v>0</v>
      </c>
      <c r="H81" s="5">
        <f>IF('T4-2a. Medical'!H81="",0,0.6)</f>
        <v>0</v>
      </c>
      <c r="I81" s="5">
        <f>IF('T4-2a. Medical'!I81="",0,0.6)</f>
        <v>0.6</v>
      </c>
      <c r="J81" s="5">
        <f>IF('T4-2a. Medical'!J81="",0,0.6)</f>
        <v>0</v>
      </c>
      <c r="K81" s="5">
        <f>IF('T4-2a. Medical'!K81="",0,0.6)</f>
        <v>0</v>
      </c>
      <c r="L81" s="5">
        <f>IF('T4-2a. Medical'!L81="",0,0.6)</f>
        <v>0</v>
      </c>
    </row>
    <row r="82" spans="1:12" ht="12.75" customHeight="1">
      <c r="B82" s="15" t="s">
        <v>179</v>
      </c>
      <c r="C82" s="5">
        <f>IF('T4-2a. Medical'!C82="",0,0.1)</f>
        <v>0</v>
      </c>
      <c r="D82" s="5">
        <f>IF('T4-2a. Medical'!D82="",0,0.1)</f>
        <v>0</v>
      </c>
      <c r="E82" s="5">
        <f>IF('T4-2a. Medical'!E82="",0,0.1)</f>
        <v>0</v>
      </c>
      <c r="F82" s="5">
        <f>IF('T4-2a. Medical'!F82="",0,0.1)</f>
        <v>0</v>
      </c>
      <c r="G82" s="5">
        <f>IF('T4-2a. Medical'!G82="",0,0.1)</f>
        <v>0</v>
      </c>
      <c r="H82" s="5">
        <f>IF('T4-2a. Medical'!H82="",0,0.1)</f>
        <v>0</v>
      </c>
      <c r="I82" s="5">
        <f>IF('T4-2a. Medical'!I82="",0,0.1)</f>
        <v>0.1</v>
      </c>
      <c r="J82" s="5">
        <f>IF('T4-2a. Medical'!J82="",0,0.1)</f>
        <v>0</v>
      </c>
      <c r="K82" s="5">
        <f>IF('T4-2a. Medical'!K82="",0,0.1)</f>
        <v>0</v>
      </c>
      <c r="L82" s="5">
        <f>IF('T4-2a. Medical'!L82="",0,0.1)</f>
        <v>0</v>
      </c>
    </row>
    <row r="83" spans="1:12" ht="12.75" customHeight="1">
      <c r="B83" s="15" t="s">
        <v>66</v>
      </c>
      <c r="C83" s="2"/>
      <c r="D83" s="2"/>
      <c r="E83" s="2"/>
      <c r="F83" s="2"/>
      <c r="G83" s="2"/>
      <c r="H83" s="2"/>
      <c r="I83" s="2"/>
      <c r="J83" s="2"/>
      <c r="K83" s="2"/>
      <c r="L83" s="2"/>
    </row>
    <row r="84" spans="1:12" ht="12.75" customHeight="1">
      <c r="B84" s="6" t="s">
        <v>61</v>
      </c>
      <c r="D84" s="5"/>
      <c r="E84" s="5"/>
      <c r="F84" s="5"/>
      <c r="G84" s="5"/>
      <c r="H84" s="5"/>
      <c r="I84" s="5"/>
      <c r="J84" s="5"/>
      <c r="K84" s="5"/>
      <c r="L84" s="5"/>
    </row>
    <row r="85" spans="1:12" ht="12.75" customHeight="1">
      <c r="B85" s="15"/>
      <c r="C85" s="2"/>
      <c r="D85" s="2"/>
      <c r="E85" s="2"/>
      <c r="F85" s="2"/>
      <c r="G85" s="2"/>
      <c r="H85" s="2"/>
      <c r="I85" s="2"/>
      <c r="J85" s="2"/>
      <c r="K85" s="2"/>
      <c r="L85" s="2"/>
    </row>
    <row r="86" spans="1:12" ht="12.75" customHeight="1">
      <c r="A86" s="10" t="s">
        <v>180</v>
      </c>
      <c r="B86" s="1" t="s">
        <v>181</v>
      </c>
      <c r="C86" s="2"/>
      <c r="D86" s="2"/>
      <c r="E86" s="2"/>
      <c r="F86" s="2"/>
      <c r="G86" s="2"/>
      <c r="H86" s="2"/>
      <c r="I86" s="2"/>
      <c r="J86" s="2"/>
      <c r="K86" s="2"/>
      <c r="L86" s="2"/>
    </row>
    <row r="87" spans="1:12" ht="12.75" customHeight="1">
      <c r="B87" s="1" t="s">
        <v>186</v>
      </c>
      <c r="C87" s="2"/>
      <c r="D87" s="2"/>
      <c r="E87" s="2"/>
      <c r="F87" s="2"/>
      <c r="G87" s="2"/>
      <c r="H87" s="2"/>
      <c r="I87" s="2"/>
      <c r="J87" s="2"/>
      <c r="K87" s="2"/>
      <c r="L87" s="2"/>
    </row>
    <row r="88" spans="1:12" ht="12.75" customHeight="1">
      <c r="B88" s="15" t="s">
        <v>182</v>
      </c>
      <c r="C88" s="2">
        <f>IF('T4-2a. Medical'!C87="Not allowed", 1,IF('T4-2a. Medical'!C88="Yes",1,0))</f>
        <v>0</v>
      </c>
      <c r="D88" s="2">
        <f>IF('T4-2a. Medical'!D87="Not allowed", 1,IF('T4-2a. Medical'!D88="Yes",1,0))</f>
        <v>0</v>
      </c>
      <c r="E88" s="2">
        <f>IF('T4-2a. Medical'!E87="Not allowed", 1,IF('T4-2a. Medical'!E88="Yes",1,0))</f>
        <v>0</v>
      </c>
      <c r="F88" s="2">
        <f>IF('T4-2a. Medical'!F87="Not allowed", 1,IF('T4-2a. Medical'!F88="Yes",1,0))</f>
        <v>0</v>
      </c>
      <c r="G88" s="2">
        <f>IF('T4-2a. Medical'!G87="Not allowed", 1,IF('T4-2a. Medical'!G88="Yes",1,0))</f>
        <v>0</v>
      </c>
      <c r="H88" s="2">
        <f>IF('T4-2a. Medical'!H87="Not allowed", 1,IF('T4-2a. Medical'!H88="Yes",1,0))</f>
        <v>1</v>
      </c>
      <c r="I88" s="2">
        <f>IF('T4-2a. Medical'!I87="Not allowed", 1,IF('T4-2a. Medical'!I88="Yes",1,0))</f>
        <v>0</v>
      </c>
      <c r="J88" s="2">
        <f>IF('T4-2a. Medical'!J87="Not allowed", 1,IF('T4-2a. Medical'!J88="Yes",1,0))</f>
        <v>0</v>
      </c>
      <c r="K88" s="2">
        <f>IF('T4-2a. Medical'!K87="Not allowed", 1,IF('T4-2a. Medical'!K88="Yes",1,0))</f>
        <v>0</v>
      </c>
      <c r="L88" s="2">
        <f>IF('T4-2a. Medical'!L87="Not allowed", 1,IF('T4-2a. Medical'!L88="Yes",1,0))</f>
        <v>1</v>
      </c>
    </row>
    <row r="89" spans="1:12" ht="12.75" customHeight="1">
      <c r="B89" s="15" t="s">
        <v>183</v>
      </c>
      <c r="C89" s="2">
        <f>IF('T4-2a. Medical'!C89="Yes",0.5,0)</f>
        <v>0</v>
      </c>
      <c r="D89" s="2">
        <f>IF('T4-2a. Medical'!D89="Yes",0.5,0)</f>
        <v>0</v>
      </c>
      <c r="E89" s="2">
        <f>IF('T4-2a. Medical'!E89="Yes",0.5,0)</f>
        <v>0.5</v>
      </c>
      <c r="F89" s="2">
        <f>IF('T4-2a. Medical'!F89="Yes",0.5,0)</f>
        <v>0</v>
      </c>
      <c r="G89" s="2">
        <f>IF('T4-2a. Medical'!G89="Yes",0.5,0)</f>
        <v>0</v>
      </c>
      <c r="H89" s="2">
        <f>IF('T4-2a. Medical'!H89="Yes",0.5,0)</f>
        <v>0</v>
      </c>
      <c r="I89" s="2">
        <f>IF('T4-2a. Medical'!I89="Yes",0.5,0)</f>
        <v>0.5</v>
      </c>
      <c r="J89" s="2">
        <f>IF('T4-2a. Medical'!J89="Yes",0.5,0)</f>
        <v>0</v>
      </c>
      <c r="K89" s="2">
        <f>IF('T4-2a. Medical'!K89="Yes",0.5,0)</f>
        <v>0.5</v>
      </c>
      <c r="L89" s="2">
        <f>IF('T4-2a. Medical'!L89="Yes",0.5,0)</f>
        <v>0</v>
      </c>
    </row>
    <row r="90" spans="1:12" ht="12.75" customHeight="1">
      <c r="B90" s="15" t="s">
        <v>184</v>
      </c>
      <c r="C90" s="2">
        <f>IF('T4-2a. Medical'!C90="Yes",0.1,0)</f>
        <v>0</v>
      </c>
      <c r="D90" s="2">
        <f>IF('T4-2a. Medical'!D90="Yes",0.1,0)</f>
        <v>0</v>
      </c>
      <c r="E90" s="2">
        <f>IF('T4-2a. Medical'!E90="Yes",0.1,0)</f>
        <v>0</v>
      </c>
      <c r="F90" s="2">
        <f>IF('T4-2a. Medical'!F90="Yes",0.1,0)</f>
        <v>0</v>
      </c>
      <c r="G90" s="2">
        <f>IF('T4-2a. Medical'!G90="Yes",0.1,0)</f>
        <v>0</v>
      </c>
      <c r="H90" s="2">
        <f>IF('T4-2a. Medical'!H90="Yes",0.1,0)</f>
        <v>0</v>
      </c>
      <c r="I90" s="2">
        <f>IF('T4-2a. Medical'!I90="Yes",0.1,0)</f>
        <v>0.1</v>
      </c>
      <c r="J90" s="2">
        <f>IF('T4-2a. Medical'!J90="Yes",0.1,0)</f>
        <v>0</v>
      </c>
      <c r="K90" s="2">
        <f>IF('T4-2a. Medical'!K90="Yes",0.1,0)</f>
        <v>0.1</v>
      </c>
      <c r="L90" s="2">
        <f>IF('T4-2a. Medical'!L90="Yes",0.1,0)</f>
        <v>0</v>
      </c>
    </row>
    <row r="91" spans="1:12" ht="12.75" customHeight="1">
      <c r="B91" s="15" t="s">
        <v>96</v>
      </c>
      <c r="C91" s="2"/>
      <c r="D91" s="2"/>
      <c r="E91" s="2"/>
      <c r="F91" s="2"/>
      <c r="G91" s="2"/>
      <c r="H91" s="2"/>
      <c r="I91" s="2"/>
      <c r="J91" s="2"/>
      <c r="K91" s="2"/>
      <c r="L91" s="2"/>
    </row>
    <row r="92" spans="1:12" ht="12.75" customHeight="1">
      <c r="B92" s="16" t="s">
        <v>213</v>
      </c>
      <c r="C92" s="2"/>
      <c r="D92" s="2"/>
      <c r="E92" s="2"/>
      <c r="F92" s="2"/>
      <c r="G92" s="2"/>
      <c r="H92" s="2"/>
      <c r="I92" s="2"/>
      <c r="J92" s="2"/>
      <c r="K92" s="2"/>
      <c r="L92" s="2"/>
    </row>
    <row r="93" spans="1:12" ht="12.75" customHeight="1">
      <c r="B93" s="15" t="s">
        <v>182</v>
      </c>
      <c r="C93" s="2">
        <f>IF('T4-2a. Medical'!C92="Not allowed", 1,IF('T4-2a. Medical'!C93="Yes",1,0))</f>
        <v>0</v>
      </c>
      <c r="D93" s="2">
        <f>IF('T4-2a. Medical'!D92="Not allowed", 1,IF('T4-2a. Medical'!D93="Yes",1,0))</f>
        <v>0</v>
      </c>
      <c r="E93" s="2">
        <f>IF('T4-2a. Medical'!E92="Not allowed", 1,IF('T4-2a. Medical'!E93="Yes",1,0))</f>
        <v>0</v>
      </c>
      <c r="F93" s="2">
        <f>IF('T4-2a. Medical'!F92="Not allowed", 1,IF('T4-2a. Medical'!F93="Yes",1,0))</f>
        <v>0</v>
      </c>
      <c r="G93" s="2">
        <f>IF('T4-2a. Medical'!G92="Not allowed", 1,IF('T4-2a. Medical'!G93="Yes",1,0))</f>
        <v>0</v>
      </c>
      <c r="H93" s="2">
        <f>IF('T4-2a. Medical'!H92="Not allowed", 1,IF('T4-2a. Medical'!H93="Yes",1,0))</f>
        <v>1</v>
      </c>
      <c r="I93" s="2">
        <f>IF('T4-2a. Medical'!I92="Not allowed", 1,IF('T4-2a. Medical'!I93="Yes",1,0))</f>
        <v>0</v>
      </c>
      <c r="J93" s="2">
        <f>IF('T4-2a. Medical'!J92="Not allowed", 1,IF('T4-2a. Medical'!J93="Yes",1,0))</f>
        <v>0</v>
      </c>
      <c r="K93" s="2">
        <f>IF('T4-2a. Medical'!K92="Not allowed", 1,IF('T4-2a. Medical'!K93="Yes",1,0))</f>
        <v>0</v>
      </c>
      <c r="L93" s="2">
        <f>IF('T4-2a. Medical'!L92="Not allowed", 1,IF('T4-2a. Medical'!L93="Yes",1,0))</f>
        <v>1</v>
      </c>
    </row>
    <row r="94" spans="1:12" ht="12.75" customHeight="1">
      <c r="B94" s="15" t="s">
        <v>183</v>
      </c>
      <c r="C94" s="2">
        <f>IF('T4-2a. Medical'!C94="Yes",0.5,0)</f>
        <v>0</v>
      </c>
      <c r="D94" s="2">
        <f>IF('T4-2a. Medical'!D94="Yes",0.5,0)</f>
        <v>0</v>
      </c>
      <c r="E94" s="2">
        <f>IF('T4-2a. Medical'!E94="Yes",0.5,0)</f>
        <v>0.5</v>
      </c>
      <c r="F94" s="2">
        <f>IF('T4-2a. Medical'!F94="Yes",0.5,0)</f>
        <v>0</v>
      </c>
      <c r="G94" s="2">
        <f>IF('T4-2a. Medical'!G94="Yes",0.5,0)</f>
        <v>0</v>
      </c>
      <c r="H94" s="2">
        <f>IF('T4-2a. Medical'!H94="Yes",0.5,0)</f>
        <v>0</v>
      </c>
      <c r="I94" s="2">
        <f>IF('T4-2a. Medical'!I94="Yes",0.5,0)</f>
        <v>0.5</v>
      </c>
      <c r="J94" s="2">
        <f>IF('T4-2a. Medical'!J94="Yes",0.5,0)</f>
        <v>0</v>
      </c>
      <c r="K94" s="2">
        <f>IF('T4-2a. Medical'!K94="Yes",0.5,0)</f>
        <v>0.5</v>
      </c>
      <c r="L94" s="2">
        <f>IF('T4-2a. Medical'!L94="Yes",0.5,0)</f>
        <v>0</v>
      </c>
    </row>
    <row r="95" spans="1:12" ht="12.75" customHeight="1">
      <c r="B95" s="15" t="s">
        <v>184</v>
      </c>
      <c r="C95" s="2">
        <f>IF('T4-2a. Medical'!C95="Yes",0.1,0)</f>
        <v>0</v>
      </c>
      <c r="D95" s="2">
        <f>IF('T4-2a. Medical'!D95="Yes",0.1,0)</f>
        <v>0</v>
      </c>
      <c r="E95" s="2">
        <f>IF('T4-2a. Medical'!E95="Yes",0.1,0)</f>
        <v>0</v>
      </c>
      <c r="F95" s="2">
        <f>IF('T4-2a. Medical'!F95="Yes",0.1,0)</f>
        <v>0</v>
      </c>
      <c r="G95" s="2">
        <f>IF('T4-2a. Medical'!G95="Yes",0.1,0)</f>
        <v>0</v>
      </c>
      <c r="H95" s="2">
        <f>IF('T4-2a. Medical'!H95="Yes",0.1,0)</f>
        <v>0</v>
      </c>
      <c r="I95" s="2">
        <f>IF('T4-2a. Medical'!I95="Yes",0.1,0)</f>
        <v>0.1</v>
      </c>
      <c r="J95" s="2">
        <f>IF('T4-2a. Medical'!J95="Yes",0.1,0)</f>
        <v>0</v>
      </c>
      <c r="K95" s="2">
        <f>IF('T4-2a. Medical'!K95="Yes",0.1,0)</f>
        <v>0.1</v>
      </c>
      <c r="L95" s="2">
        <f>IF('T4-2a. Medical'!L95="Yes",0.1,0)</f>
        <v>0</v>
      </c>
    </row>
    <row r="96" spans="1:12" ht="12.75" customHeight="1">
      <c r="B96" s="15" t="s">
        <v>96</v>
      </c>
      <c r="C96" s="2"/>
      <c r="D96" s="2"/>
      <c r="E96" s="2"/>
      <c r="F96" s="2"/>
      <c r="G96" s="2"/>
      <c r="H96" s="2"/>
      <c r="I96" s="2"/>
      <c r="J96" s="2"/>
      <c r="K96" s="2"/>
      <c r="L96" s="2"/>
    </row>
    <row r="97" spans="1:12" ht="12.75" customHeight="1">
      <c r="B97" s="6" t="s">
        <v>61</v>
      </c>
      <c r="D97" s="5"/>
      <c r="E97" s="5"/>
      <c r="F97" s="5"/>
      <c r="G97" s="5"/>
      <c r="H97" s="5"/>
      <c r="I97" s="5"/>
      <c r="J97" s="5"/>
      <c r="K97" s="5"/>
      <c r="L97" s="5"/>
    </row>
    <row r="98" spans="1:12" ht="12.75" customHeight="1">
      <c r="B98" s="1"/>
      <c r="C98" s="2"/>
      <c r="D98" s="2"/>
      <c r="E98" s="2"/>
      <c r="F98" s="2"/>
      <c r="G98" s="2"/>
      <c r="H98" s="2"/>
      <c r="I98" s="2"/>
      <c r="J98" s="2"/>
      <c r="K98" s="2"/>
      <c r="L98" s="2"/>
    </row>
    <row r="99" spans="1:12" ht="12.75" customHeight="1">
      <c r="A99" s="10" t="s">
        <v>98</v>
      </c>
      <c r="B99" s="1" t="s">
        <v>185</v>
      </c>
      <c r="C99" s="2"/>
      <c r="D99" s="2"/>
      <c r="E99" s="2"/>
      <c r="F99" s="2"/>
      <c r="G99" s="2"/>
      <c r="H99" s="2"/>
      <c r="I99" s="2"/>
      <c r="J99" s="2"/>
      <c r="K99" s="2"/>
      <c r="L99" s="2"/>
    </row>
    <row r="100" spans="1:12" ht="12.75" customHeight="1">
      <c r="B100" s="1" t="s">
        <v>186</v>
      </c>
      <c r="C100" s="2"/>
      <c r="D100" s="2"/>
      <c r="E100" s="2"/>
      <c r="F100" s="2"/>
      <c r="G100" s="2"/>
      <c r="H100" s="2"/>
      <c r="I100" s="2"/>
      <c r="J100" s="2"/>
      <c r="K100" s="2"/>
      <c r="L100" s="2"/>
    </row>
    <row r="101" spans="1:12" ht="12.75" customHeight="1">
      <c r="B101" s="15" t="s">
        <v>187</v>
      </c>
      <c r="C101" s="2">
        <f>IF('T4-2a. Medical'!C100="Not allowed", 1,IF('T4-2a. Medical'!C101="Yes",1,0))</f>
        <v>0</v>
      </c>
      <c r="D101" s="2">
        <f>IF('T4-2a. Medical'!D100="Not allowed", 1,IF('T4-2a. Medical'!D101="Yes",1,0))</f>
        <v>0</v>
      </c>
      <c r="E101" s="2">
        <f>IF('T4-2a. Medical'!E100="Not allowed", 1,IF('T4-2a. Medical'!E101="Yes",1,0))</f>
        <v>0</v>
      </c>
      <c r="F101" s="2">
        <f>IF('T4-2a. Medical'!F100="Not allowed", 1,IF('T4-2a. Medical'!F101="Yes",1,0))</f>
        <v>0</v>
      </c>
      <c r="G101" s="2">
        <f>IF('T4-2a. Medical'!G100="Not allowed", 1,IF('T4-2a. Medical'!G101="Yes",1,0))</f>
        <v>0</v>
      </c>
      <c r="H101" s="2">
        <f>IF('T4-2a. Medical'!H100="Not allowed", 1,IF('T4-2a. Medical'!H101="Yes",1,0))</f>
        <v>0</v>
      </c>
      <c r="I101" s="2">
        <f>IF('T4-2a. Medical'!I100="Not allowed", 1,IF('T4-2a. Medical'!I101="Yes",1,0))</f>
        <v>0</v>
      </c>
      <c r="J101" s="2">
        <f>IF('T4-2a. Medical'!J100="Not allowed", 1,IF('T4-2a. Medical'!J101="Yes",1,0))</f>
        <v>0</v>
      </c>
      <c r="K101" s="2">
        <f>IF('T4-2a. Medical'!K100="Not allowed", 1,IF('T4-2a. Medical'!K101="Yes",1,0))</f>
        <v>0</v>
      </c>
      <c r="L101" s="2">
        <f>IF('T4-2a. Medical'!L100="Not allowed", 1,IF('T4-2a. Medical'!L101="Yes",1,0))</f>
        <v>0</v>
      </c>
    </row>
    <row r="102" spans="1:12" ht="12.75" customHeight="1">
      <c r="B102" s="15" t="s">
        <v>94</v>
      </c>
      <c r="C102" s="2">
        <f>IF('T4-2a. Medical'!C102="Yes",0.5,0)</f>
        <v>0.5</v>
      </c>
      <c r="D102" s="2">
        <f>IF('T4-2a. Medical'!D102="Yes",0.5,0)</f>
        <v>0</v>
      </c>
      <c r="E102" s="2">
        <f>IF('T4-2a. Medical'!E102="Yes",0.5,0)</f>
        <v>0.5</v>
      </c>
      <c r="F102" s="2">
        <f>IF('T4-2a. Medical'!F102="Yes",0.5,0)</f>
        <v>0</v>
      </c>
      <c r="G102" s="2">
        <f>IF('T4-2a. Medical'!G102="Yes",0.5,0)</f>
        <v>0</v>
      </c>
      <c r="H102" s="2">
        <f>IF('T4-2a. Medical'!H102="Yes",0.5,0)</f>
        <v>0</v>
      </c>
      <c r="I102" s="2">
        <f>IF('T4-2a. Medical'!I102="Yes",0.5,0)</f>
        <v>0</v>
      </c>
      <c r="J102" s="2">
        <f>IF('T4-2a. Medical'!J102="Yes",0.5,0)</f>
        <v>0</v>
      </c>
      <c r="K102" s="2">
        <f>IF('T4-2a. Medical'!K102="Yes",0.5,0)</f>
        <v>0</v>
      </c>
      <c r="L102" s="2">
        <f>IF('T4-2a. Medical'!L102="Yes",0.5,0)</f>
        <v>0</v>
      </c>
    </row>
    <row r="103" spans="1:12" ht="12.75" customHeight="1">
      <c r="B103" s="15" t="s">
        <v>95</v>
      </c>
      <c r="C103" s="2">
        <f>IF('T4-2a. Medical'!C103="Yes",0.5,0)</f>
        <v>0.5</v>
      </c>
      <c r="D103" s="2">
        <f>IF('T4-2a. Medical'!D103="Yes",0.5,0)</f>
        <v>0</v>
      </c>
      <c r="E103" s="2">
        <f>IF('T4-2a. Medical'!E103="Yes",0.5,0)</f>
        <v>0</v>
      </c>
      <c r="F103" s="2">
        <f>IF('T4-2a. Medical'!F103="Yes",0.5,0)</f>
        <v>0</v>
      </c>
      <c r="G103" s="2">
        <f>IF('T4-2a. Medical'!G103="Yes",0.5,0)</f>
        <v>0</v>
      </c>
      <c r="H103" s="2">
        <f>IF('T4-2a. Medical'!H103="Yes",0.5,0)</f>
        <v>0</v>
      </c>
      <c r="I103" s="2">
        <f>IF('T4-2a. Medical'!I103="Yes",0.5,0)</f>
        <v>0</v>
      </c>
      <c r="J103" s="2">
        <f>IF('T4-2a. Medical'!J103="Yes",0.5,0)</f>
        <v>0</v>
      </c>
      <c r="K103" s="2">
        <f>IF('T4-2a. Medical'!K103="Yes",0.5,0)</f>
        <v>0.5</v>
      </c>
      <c r="L103" s="2">
        <f>IF('T4-2a. Medical'!L103="Yes",0.5,0)</f>
        <v>0.5</v>
      </c>
    </row>
    <row r="104" spans="1:12" ht="12.75" customHeight="1">
      <c r="B104" s="15" t="s">
        <v>96</v>
      </c>
      <c r="C104" s="2"/>
      <c r="D104" s="2"/>
      <c r="E104" s="2"/>
      <c r="F104" s="2"/>
      <c r="G104" s="2"/>
      <c r="H104" s="2"/>
      <c r="I104" s="2"/>
      <c r="J104" s="2"/>
      <c r="K104" s="2"/>
      <c r="L104" s="2"/>
    </row>
    <row r="105" spans="1:12" ht="12.75" customHeight="1">
      <c r="B105" s="1" t="s">
        <v>188</v>
      </c>
      <c r="C105" s="2"/>
      <c r="D105" s="2"/>
      <c r="E105" s="2"/>
      <c r="F105" s="2"/>
      <c r="G105" s="2"/>
      <c r="H105" s="2"/>
      <c r="I105" s="2"/>
      <c r="J105" s="2"/>
      <c r="K105" s="2"/>
      <c r="L105" s="2"/>
    </row>
    <row r="106" spans="1:12" ht="12.75" customHeight="1">
      <c r="B106" s="15" t="s">
        <v>187</v>
      </c>
      <c r="C106" s="2">
        <f>IF('T4-2a. Medical'!C105="Not allowed", 1,IF('T4-2a. Medical'!C106="Yes",1,0))</f>
        <v>0</v>
      </c>
      <c r="D106" s="2">
        <f>IF('T4-2a. Medical'!D105="Not allowed", 1,IF('T4-2a. Medical'!D106="Yes",1,0))</f>
        <v>0</v>
      </c>
      <c r="E106" s="2">
        <f>IF('T4-2a. Medical'!E105="Not allowed", 1,IF('T4-2a. Medical'!E106="Yes",1,0))</f>
        <v>0</v>
      </c>
      <c r="F106" s="2">
        <f>IF('T4-2a. Medical'!F105="Not allowed", 1,IF('T4-2a. Medical'!F106="Yes",1,0))</f>
        <v>0</v>
      </c>
      <c r="G106" s="2">
        <f>IF('T4-2a. Medical'!G105="Not allowed", 1,IF('T4-2a. Medical'!G106="Yes",1,0))</f>
        <v>0</v>
      </c>
      <c r="H106" s="2">
        <f>IF('T4-2a. Medical'!H105="Not allowed", 1,IF('T4-2a. Medical'!H106="Yes",1,0))</f>
        <v>1</v>
      </c>
      <c r="I106" s="2">
        <f>IF('T4-2a. Medical'!I105="Not allowed", 1,IF('T4-2a. Medical'!I106="Yes",1,0))</f>
        <v>0</v>
      </c>
      <c r="J106" s="2">
        <f>IF('T4-2a. Medical'!J105="Not allowed", 1,IF('T4-2a. Medical'!J106="Yes",1,0))</f>
        <v>0</v>
      </c>
      <c r="K106" s="2">
        <f>IF('T4-2a. Medical'!K105="Not allowed", 1,IF('T4-2a. Medical'!K106="Yes",1,0))</f>
        <v>1</v>
      </c>
      <c r="L106" s="2">
        <f>IF('T4-2a. Medical'!L105="Not allowed", 1,IF('T4-2a. Medical'!L106="Yes",1,0))</f>
        <v>0</v>
      </c>
    </row>
    <row r="107" spans="1:12" ht="12.75" customHeight="1">
      <c r="B107" s="15" t="s">
        <v>94</v>
      </c>
      <c r="C107" s="2">
        <f>IF('T4-2a. Medical'!C107="Yes",0.5,0)</f>
        <v>0.5</v>
      </c>
      <c r="D107" s="2">
        <f>IF('T4-2a. Medical'!D107="Yes",0.5,0)</f>
        <v>0</v>
      </c>
      <c r="E107" s="2">
        <f>IF('T4-2a. Medical'!E107="Yes",0.5,0)</f>
        <v>0.5</v>
      </c>
      <c r="F107" s="2">
        <f>IF('T4-2a. Medical'!F107="Yes",0.5,0)</f>
        <v>0</v>
      </c>
      <c r="G107" s="2">
        <f>IF('T4-2a. Medical'!G107="Yes",0.5,0)</f>
        <v>0.5</v>
      </c>
      <c r="H107" s="2">
        <f>IF('T4-2a. Medical'!H107="Yes",0.5,0)</f>
        <v>0</v>
      </c>
      <c r="I107" s="2">
        <f>IF('T4-2a. Medical'!I107="Yes",0.5,0)</f>
        <v>0</v>
      </c>
      <c r="J107" s="2">
        <f>IF('T4-2a. Medical'!J107="Yes",0.5,0)</f>
        <v>0</v>
      </c>
      <c r="K107" s="2">
        <f>IF('T4-2a. Medical'!K107="Yes",0.5,0)</f>
        <v>0</v>
      </c>
      <c r="L107" s="2">
        <f>IF('T4-2a. Medical'!L107="Yes",0.5,0)</f>
        <v>0</v>
      </c>
    </row>
    <row r="108" spans="1:12" ht="12.75" customHeight="1">
      <c r="B108" s="15" t="s">
        <v>95</v>
      </c>
      <c r="C108" s="2">
        <f>IF('T4-2a. Medical'!C108="Yes",0.5,0)</f>
        <v>0.5</v>
      </c>
      <c r="D108" s="2">
        <f>IF('T4-2a. Medical'!D108="Yes",0.5,0)</f>
        <v>0</v>
      </c>
      <c r="E108" s="2">
        <f>IF('T4-2a. Medical'!E108="Yes",0.5,0)</f>
        <v>0</v>
      </c>
      <c r="F108" s="2">
        <f>IF('T4-2a. Medical'!F108="Yes",0.5,0)</f>
        <v>0</v>
      </c>
      <c r="G108" s="2">
        <f>IF('T4-2a. Medical'!G108="Yes",0.5,0)</f>
        <v>0</v>
      </c>
      <c r="H108" s="2">
        <f>IF('T4-2a. Medical'!H108="Yes",0.5,0)</f>
        <v>0</v>
      </c>
      <c r="I108" s="2">
        <f>IF('T4-2a. Medical'!I108="Yes",0.5,0)</f>
        <v>0</v>
      </c>
      <c r="J108" s="2">
        <f>IF('T4-2a. Medical'!J108="Yes",0.5,0)</f>
        <v>0</v>
      </c>
      <c r="K108" s="2">
        <f>IF('T4-2a. Medical'!K108="Yes",0.5,0)</f>
        <v>0</v>
      </c>
      <c r="L108" s="2">
        <f>IF('T4-2a. Medical'!L108="Yes",0.5,0)</f>
        <v>0.5</v>
      </c>
    </row>
    <row r="109" spans="1:12" ht="12.75" customHeight="1">
      <c r="B109" s="15" t="s">
        <v>96</v>
      </c>
      <c r="C109" s="2"/>
      <c r="D109" s="2"/>
      <c r="E109" s="2"/>
      <c r="F109" s="2"/>
      <c r="G109" s="2"/>
      <c r="H109" s="2"/>
      <c r="I109" s="2"/>
      <c r="J109" s="2"/>
      <c r="K109" s="2"/>
      <c r="L109" s="2"/>
    </row>
    <row r="110" spans="1:12" ht="12.75" customHeight="1">
      <c r="B110" s="6" t="s">
        <v>61</v>
      </c>
      <c r="D110" s="5"/>
      <c r="E110" s="5"/>
      <c r="F110" s="5"/>
      <c r="G110" s="5"/>
      <c r="H110" s="5"/>
      <c r="I110" s="5"/>
      <c r="J110" s="5"/>
      <c r="K110" s="5"/>
      <c r="L110" s="5"/>
    </row>
    <row r="111" spans="1:12" ht="12.75" customHeight="1">
      <c r="B111" s="15"/>
      <c r="C111" s="2"/>
      <c r="D111" s="2"/>
      <c r="E111" s="2"/>
      <c r="F111" s="2"/>
      <c r="G111" s="2"/>
      <c r="H111" s="2"/>
      <c r="I111" s="2"/>
      <c r="J111" s="2"/>
      <c r="K111" s="2"/>
      <c r="L111" s="2"/>
    </row>
    <row r="112" spans="1:12" ht="12.75" customHeight="1">
      <c r="B112" s="13" t="s">
        <v>189</v>
      </c>
      <c r="C112" s="23"/>
      <c r="D112" s="23"/>
      <c r="E112" s="23"/>
      <c r="F112" s="23"/>
      <c r="G112" s="23"/>
      <c r="H112" s="23"/>
      <c r="I112" s="23"/>
      <c r="J112" s="23"/>
      <c r="K112" s="23"/>
      <c r="L112" s="23"/>
    </row>
    <row r="113" spans="1:12" ht="12.75" customHeight="1">
      <c r="B113" s="13"/>
      <c r="C113" s="23"/>
      <c r="D113" s="23"/>
      <c r="E113" s="23"/>
      <c r="F113" s="23"/>
      <c r="G113" s="23"/>
      <c r="H113" s="23"/>
      <c r="I113" s="23"/>
      <c r="J113" s="23"/>
      <c r="K113" s="23"/>
      <c r="L113" s="23"/>
    </row>
    <row r="114" spans="1:12" ht="12.75" customHeight="1">
      <c r="A114" s="10">
        <v>12</v>
      </c>
      <c r="B114" s="5" t="s">
        <v>190</v>
      </c>
      <c r="D114" s="5"/>
      <c r="E114" s="5"/>
      <c r="F114" s="5"/>
      <c r="G114" s="5"/>
      <c r="H114" s="5"/>
      <c r="I114" s="5"/>
      <c r="J114" s="5"/>
      <c r="K114" s="5"/>
      <c r="L114" s="5"/>
    </row>
    <row r="115" spans="1:12" ht="12.75" customHeight="1">
      <c r="B115" s="15" t="s">
        <v>73</v>
      </c>
      <c r="C115" s="2">
        <f>IF('T4-2a. Medical'!C115="..","..",IF('T4-2a. Medical'!C115="Yes",1,0))</f>
        <v>0</v>
      </c>
      <c r="D115" s="2">
        <f>IF('T4-2a. Medical'!D115="..","..",IF('T4-2a. Medical'!D115="Yes",1,0))</f>
        <v>1</v>
      </c>
      <c r="E115" s="2">
        <f>IF('T4-2a. Medical'!E115="..","..",IF('T4-2a. Medical'!E115="Yes",1,0))</f>
        <v>0</v>
      </c>
      <c r="F115" s="2">
        <f>IF('T4-2a. Medical'!F115="..","..",IF('T4-2a. Medical'!F115="Yes",1,0))</f>
        <v>0</v>
      </c>
      <c r="G115" s="2">
        <f>IF('T4-2a. Medical'!G115="..","..",IF('T4-2a. Medical'!G115="Yes",1,0))</f>
        <v>1</v>
      </c>
      <c r="H115" s="2">
        <f>IF('T4-2a. Medical'!H115="..","..",IF('T4-2a. Medical'!H115="Yes",1,0))</f>
        <v>1</v>
      </c>
      <c r="I115" s="2">
        <f>IF('T4-2a. Medical'!I115="..","..",IF('T4-2a. Medical'!I115="Yes",1,0))</f>
        <v>1</v>
      </c>
      <c r="J115" s="2">
        <f>IF('T4-2a. Medical'!J115="..","..",IF('T4-2a. Medical'!J115="Yes",1,0))</f>
        <v>0</v>
      </c>
      <c r="K115" s="2">
        <f>IF('T4-2a. Medical'!K115="..","..",IF('T4-2a. Medical'!K115="Yes",1,0))</f>
        <v>0</v>
      </c>
      <c r="L115" s="2">
        <f>IF('T4-2a. Medical'!L115="..","..",IF('T4-2a. Medical'!L115="Yes",1,0))</f>
        <v>0</v>
      </c>
    </row>
    <row r="116" spans="1:12" ht="12.75" customHeight="1">
      <c r="B116" s="15" t="s">
        <v>191</v>
      </c>
      <c r="C116" s="2">
        <f>IF('T4-2a. Medical'!C116="..","..",IF('T4-2a. Medical'!C116="Yes",0.5,0))</f>
        <v>0</v>
      </c>
      <c r="D116" s="2">
        <f>IF('T4-2a. Medical'!D116="..","..",IF('T4-2a. Medical'!D116="Yes",0.5,0))</f>
        <v>0</v>
      </c>
      <c r="E116" s="2">
        <f>IF('T4-2a. Medical'!E116="..","..",IF('T4-2a. Medical'!E116="Yes",0.5,0))</f>
        <v>0</v>
      </c>
      <c r="F116" s="2">
        <f>IF('T4-2a. Medical'!F116="..","..",IF('T4-2a. Medical'!F116="Yes",0.5,0))</f>
        <v>0</v>
      </c>
      <c r="G116" s="2">
        <f>IF('T4-2a. Medical'!G116="..","..",IF('T4-2a. Medical'!G116="Yes",0.5,0))</f>
        <v>0</v>
      </c>
      <c r="H116" s="2">
        <f>IF('T4-2a. Medical'!H116="..","..",IF('T4-2a. Medical'!H116="Yes",0.5,0))</f>
        <v>0</v>
      </c>
      <c r="I116" s="2">
        <f>IF('T4-2a. Medical'!I116="..","..",IF('T4-2a. Medical'!I116="Yes",0.5,0))</f>
        <v>0</v>
      </c>
      <c r="J116" s="2">
        <f>IF('T4-2a. Medical'!J116="..","..",IF('T4-2a. Medical'!J116="Yes",0.5,0))</f>
        <v>0</v>
      </c>
      <c r="K116" s="2">
        <f>IF('T4-2a. Medical'!K116="..","..",IF('T4-2a. Medical'!K116="Yes",0.5,0))</f>
        <v>0</v>
      </c>
      <c r="L116" s="2">
        <f>IF('T4-2a. Medical'!L116="..","..",IF('T4-2a. Medical'!L116="Yes",0.5,0))</f>
        <v>0</v>
      </c>
    </row>
    <row r="117" spans="1:12" ht="12.75" customHeight="1">
      <c r="B117" s="15" t="s">
        <v>192</v>
      </c>
      <c r="C117" s="2"/>
      <c r="D117" s="2"/>
      <c r="E117" s="2"/>
      <c r="F117" s="2"/>
      <c r="G117" s="2"/>
      <c r="H117" s="2"/>
      <c r="I117" s="2"/>
      <c r="J117" s="2"/>
      <c r="K117" s="2"/>
      <c r="L117" s="2"/>
    </row>
    <row r="118" spans="1:12" ht="12.75" customHeight="1">
      <c r="B118" s="15" t="s">
        <v>193</v>
      </c>
      <c r="C118" s="2"/>
      <c r="D118" s="2"/>
      <c r="E118" s="2"/>
      <c r="F118" s="2"/>
      <c r="G118" s="2"/>
      <c r="H118" s="2"/>
      <c r="I118" s="2"/>
      <c r="J118" s="2"/>
      <c r="K118" s="2"/>
      <c r="L118" s="2"/>
    </row>
    <row r="119" spans="1:12" ht="12.75" customHeight="1">
      <c r="B119" s="6" t="s">
        <v>61</v>
      </c>
      <c r="D119" s="5"/>
      <c r="E119" s="5"/>
      <c r="F119" s="5"/>
      <c r="G119" s="5"/>
      <c r="H119" s="5"/>
      <c r="I119" s="5"/>
      <c r="J119" s="5"/>
      <c r="K119" s="5"/>
      <c r="L119" s="5"/>
    </row>
    <row r="120" spans="1:12" ht="12.75" customHeight="1">
      <c r="B120" s="6"/>
      <c r="D120" s="5"/>
      <c r="E120" s="5"/>
      <c r="F120" s="5"/>
      <c r="G120" s="5"/>
      <c r="H120" s="5"/>
      <c r="I120" s="5"/>
      <c r="J120" s="5"/>
      <c r="K120" s="5"/>
      <c r="L120" s="5"/>
    </row>
    <row r="121" spans="1:12" ht="12.75" customHeight="1">
      <c r="A121" s="10">
        <v>13</v>
      </c>
      <c r="B121" s="1" t="s">
        <v>194</v>
      </c>
      <c r="C121" s="2">
        <f>IF('T4-2a. Medical'!C121="..","..",IF('T4-2a. Medical'!C121="No",1,0))</f>
        <v>1</v>
      </c>
      <c r="D121" s="2">
        <f>IF('T4-2a. Medical'!D121="..","..",IF('T4-2a. Medical'!D121="No",1,0))</f>
        <v>1</v>
      </c>
      <c r="E121" s="2">
        <f>IF('T4-2a. Medical'!E121="..","..",IF('T4-2a. Medical'!E121="No",1,0))</f>
        <v>1</v>
      </c>
      <c r="F121" s="2">
        <f>IF('T4-2a. Medical'!F121="..","..",IF('T4-2a. Medical'!F121="No",1,0))</f>
        <v>1</v>
      </c>
      <c r="G121" s="2">
        <f>IF('T4-2a. Medical'!G121="..","..",IF('T4-2a. Medical'!G121="No",1,0))</f>
        <v>1</v>
      </c>
      <c r="H121" s="2">
        <f>IF('T4-2a. Medical'!H121="..","..",IF('T4-2a. Medical'!H121="No",1,0))</f>
        <v>1</v>
      </c>
      <c r="I121" s="2">
        <f>IF('T4-2a. Medical'!I121="..","..",IF('T4-2a. Medical'!I121="No",1,0))</f>
        <v>0</v>
      </c>
      <c r="J121" s="2">
        <f>IF('T4-2a. Medical'!J121="..","..",IF('T4-2a. Medical'!J121="No",1,0))</f>
        <v>1</v>
      </c>
      <c r="K121" s="2">
        <f>IF('T4-2a. Medical'!K121="..","..",IF('T4-2a. Medical'!K121="No",1,0))</f>
        <v>1</v>
      </c>
      <c r="L121" s="2">
        <f>IF('T4-2a. Medical'!L121="..","..",IF('T4-2a. Medical'!L121="No",1,0))</f>
        <v>1</v>
      </c>
    </row>
    <row r="122" spans="1:12" ht="12.75" customHeight="1">
      <c r="B122" s="6" t="s">
        <v>61</v>
      </c>
      <c r="D122" s="5"/>
      <c r="E122" s="5"/>
      <c r="F122" s="5"/>
      <c r="G122" s="5"/>
      <c r="H122" s="5"/>
      <c r="I122" s="5"/>
      <c r="J122" s="5"/>
      <c r="K122" s="5"/>
      <c r="L122" s="5"/>
    </row>
    <row r="123" spans="1:12" ht="12.75" customHeight="1">
      <c r="B123" s="6"/>
      <c r="D123" s="5"/>
      <c r="E123" s="5"/>
      <c r="F123" s="5"/>
      <c r="G123" s="5"/>
      <c r="H123" s="5"/>
      <c r="I123" s="5"/>
      <c r="J123" s="5"/>
      <c r="K123" s="5"/>
      <c r="L123" s="5"/>
    </row>
    <row r="124" spans="1:12" ht="12.75" customHeight="1">
      <c r="B124" s="13" t="s">
        <v>99</v>
      </c>
      <c r="C124" s="23"/>
      <c r="D124" s="23"/>
      <c r="E124" s="23"/>
      <c r="F124" s="23"/>
      <c r="G124" s="23"/>
      <c r="H124" s="23"/>
      <c r="I124" s="23"/>
      <c r="J124" s="23"/>
      <c r="K124" s="23"/>
      <c r="L124" s="23"/>
    </row>
    <row r="125" spans="1:12" ht="12.75" customHeight="1">
      <c r="B125" s="6"/>
      <c r="D125" s="5"/>
      <c r="E125" s="5"/>
      <c r="F125" s="5"/>
      <c r="G125" s="5"/>
      <c r="H125" s="5"/>
      <c r="I125" s="5"/>
      <c r="J125" s="5"/>
      <c r="K125" s="5"/>
      <c r="L125" s="5"/>
    </row>
    <row r="126" spans="1:12" ht="12.75" customHeight="1">
      <c r="A126" s="10">
        <v>14</v>
      </c>
      <c r="B126" s="5" t="s">
        <v>229</v>
      </c>
      <c r="D126" s="5"/>
      <c r="E126" s="5"/>
      <c r="F126" s="5"/>
      <c r="G126" s="5"/>
      <c r="H126" s="5"/>
      <c r="I126" s="5"/>
      <c r="J126" s="5"/>
      <c r="K126" s="5"/>
      <c r="L126" s="5"/>
    </row>
    <row r="127" spans="1:12" ht="12.75" customHeight="1">
      <c r="B127" s="15" t="s">
        <v>73</v>
      </c>
      <c r="C127" s="2">
        <f>IF('T4-2a. Medical'!C127="..","..",IF('T4-2a. Medical'!C127="Yes",1,0))</f>
        <v>0</v>
      </c>
      <c r="D127" s="2">
        <f>IF('T4-2a. Medical'!D127="..","..",IF('T4-2a. Medical'!D127="Yes",1,0))</f>
        <v>0</v>
      </c>
      <c r="E127" s="2">
        <f>IF('T4-2a. Medical'!E127="..","..",IF('T4-2a. Medical'!E127="Yes",1,0))</f>
        <v>0</v>
      </c>
      <c r="F127" s="2">
        <f>IF('T4-2a. Medical'!F127="..","..",IF('T4-2a. Medical'!F127="Yes",1,0))</f>
        <v>0</v>
      </c>
      <c r="G127" s="2">
        <f>IF('T4-2a. Medical'!G127="..","..",IF('T4-2a. Medical'!G127="Yes",1,0))</f>
        <v>0</v>
      </c>
      <c r="H127" s="2">
        <f>IF('T4-2a. Medical'!H127="..","..",IF('T4-2a. Medical'!H127="Yes",1,0))</f>
        <v>1</v>
      </c>
      <c r="I127" s="2">
        <f>IF('T4-2a. Medical'!I127="..","..",IF('T4-2a. Medical'!I127="Yes",1,0))</f>
        <v>1</v>
      </c>
      <c r="J127" s="2">
        <f>IF('T4-2a. Medical'!J127="..","..",IF('T4-2a. Medical'!J127="Yes",1,0))</f>
        <v>0</v>
      </c>
      <c r="K127" s="2">
        <f>IF('T4-2a. Medical'!K127="..","..",IF('T4-2a. Medical'!K127="Yes",1,0))</f>
        <v>0</v>
      </c>
      <c r="L127" s="2">
        <f>IF('T4-2a. Medical'!L127="..","..",IF('T4-2a. Medical'!L127="Yes",1,0))</f>
        <v>0</v>
      </c>
    </row>
    <row r="128" spans="1:12" ht="12.75" customHeight="1">
      <c r="B128" s="15" t="s">
        <v>195</v>
      </c>
      <c r="C128" s="2">
        <f>IF('T4-2a. Medical'!C128="..","..",IF('T4-2a. Medical'!C128="Yes",0.5,0))</f>
        <v>0</v>
      </c>
      <c r="D128" s="2">
        <f>IF('T4-2a. Medical'!D128="..","..",IF('T4-2a. Medical'!D128="Yes",0.5,0))</f>
        <v>0</v>
      </c>
      <c r="E128" s="2">
        <f>IF('T4-2a. Medical'!E128="..","..",IF('T4-2a. Medical'!E128="Yes",0.5,0))</f>
        <v>0</v>
      </c>
      <c r="F128" s="2">
        <f>IF('T4-2a. Medical'!F128="..","..",IF('T4-2a. Medical'!F128="Yes",0.5,0))</f>
        <v>0.5</v>
      </c>
      <c r="G128" s="2">
        <f>IF('T4-2a. Medical'!G128="..","..",IF('T4-2a. Medical'!G128="Yes",0.5,0))</f>
        <v>0</v>
      </c>
      <c r="H128" s="2">
        <f>IF('T4-2a. Medical'!H128="..","..",IF('T4-2a. Medical'!H128="Yes",0.5,0))</f>
        <v>0</v>
      </c>
      <c r="I128" s="2">
        <f>IF('T4-2a. Medical'!I128="..","..",IF('T4-2a. Medical'!I128="Yes",0.5,0))</f>
        <v>0</v>
      </c>
      <c r="J128" s="2">
        <f>IF('T4-2a. Medical'!J128="..","..",IF('T4-2a. Medical'!J128="Yes",0.5,0))</f>
        <v>0.5</v>
      </c>
      <c r="K128" s="2">
        <f>IF('T4-2a. Medical'!K128="..","..",IF('T4-2a. Medical'!K128="Yes",0.5,0))</f>
        <v>0</v>
      </c>
      <c r="L128" s="2">
        <f>IF('T4-2a. Medical'!L128="..","..",IF('T4-2a. Medical'!L128="Yes",0.5,0))</f>
        <v>0</v>
      </c>
    </row>
    <row r="129" spans="1:12" ht="12.75" customHeight="1">
      <c r="B129" s="15" t="s">
        <v>66</v>
      </c>
      <c r="C129" s="2"/>
      <c r="D129" s="2"/>
      <c r="E129" s="2"/>
      <c r="F129" s="2"/>
      <c r="G129" s="2"/>
      <c r="H129" s="2"/>
      <c r="I129" s="2"/>
      <c r="J129" s="2"/>
      <c r="K129" s="2"/>
      <c r="L129" s="2"/>
    </row>
    <row r="130" spans="1:12" ht="12.75" customHeight="1">
      <c r="B130" s="6" t="s">
        <v>61</v>
      </c>
      <c r="D130" s="5"/>
      <c r="E130" s="5"/>
      <c r="F130" s="5"/>
      <c r="G130" s="5"/>
      <c r="H130" s="5"/>
      <c r="I130" s="5"/>
      <c r="J130" s="5"/>
      <c r="K130" s="5"/>
      <c r="L130" s="5"/>
    </row>
    <row r="131" spans="1:12" ht="12.75" customHeight="1">
      <c r="B131" s="6"/>
      <c r="D131" s="5"/>
      <c r="E131" s="5"/>
      <c r="F131" s="5"/>
      <c r="G131" s="5"/>
      <c r="H131" s="5"/>
      <c r="I131" s="5"/>
      <c r="J131" s="5"/>
      <c r="K131" s="5"/>
      <c r="L131" s="5"/>
    </row>
    <row r="132" spans="1:12" ht="12.75" customHeight="1">
      <c r="B132" s="13" t="s">
        <v>100</v>
      </c>
      <c r="C132" s="23"/>
      <c r="D132" s="23"/>
      <c r="E132" s="23"/>
      <c r="F132" s="23"/>
      <c r="G132" s="23"/>
      <c r="H132" s="23"/>
      <c r="I132" s="23"/>
      <c r="J132" s="23"/>
      <c r="K132" s="23"/>
      <c r="L132" s="23"/>
    </row>
    <row r="133" spans="1:12" ht="12.75" customHeight="1">
      <c r="B133" s="6"/>
      <c r="D133" s="5"/>
      <c r="E133" s="5"/>
      <c r="F133" s="5"/>
      <c r="G133" s="5"/>
      <c r="H133" s="5"/>
      <c r="I133" s="5"/>
      <c r="J133" s="5"/>
      <c r="K133" s="5"/>
      <c r="L133" s="5"/>
    </row>
    <row r="134" spans="1:12" ht="12.75" customHeight="1">
      <c r="A134" s="10" t="s">
        <v>197</v>
      </c>
      <c r="B134" s="5" t="s">
        <v>196</v>
      </c>
      <c r="C134" s="5">
        <f>IF('T4-2a. Medical'!C134="Not allowed",1,IF('T4-2a. Medical'!C134="Yes",1,0))</f>
        <v>1</v>
      </c>
      <c r="D134" s="5">
        <f>IF('T4-2a. Medical'!D134="Not allowed",1,IF('T4-2a. Medical'!D134="Yes",1,0))</f>
        <v>1</v>
      </c>
      <c r="E134" s="5">
        <f>IF('T4-2a. Medical'!E134="Not allowed",1,IF('T4-2a. Medical'!E134="Yes",1,0))</f>
        <v>1</v>
      </c>
      <c r="F134" s="5">
        <f>IF('T4-2a. Medical'!F134="Not allowed",1,IF('T4-2a. Medical'!F134="Yes",1,0))</f>
        <v>1</v>
      </c>
      <c r="G134" s="5">
        <f>IF('T4-2a. Medical'!G134="Not allowed",1,IF('T4-2a. Medical'!G134="Yes",1,0))</f>
        <v>0</v>
      </c>
      <c r="H134" s="5">
        <f>IF('T4-2a. Medical'!H134="Not allowed",1,IF('T4-2a. Medical'!H134="Yes",1,0))</f>
        <v>1</v>
      </c>
      <c r="I134" s="5">
        <f>IF('T4-2a. Medical'!I134="Not allowed",1,IF('T4-2a. Medical'!I134="Yes",1,0))</f>
        <v>1</v>
      </c>
      <c r="J134" s="5">
        <f>IF('T4-2a. Medical'!J134="Not allowed",1,IF('T4-2a. Medical'!J134="Yes",1,0))</f>
        <v>0</v>
      </c>
      <c r="K134" s="5">
        <f>IF('T4-2a. Medical'!K134="Not allowed",1,IF('T4-2a. Medical'!K134="Yes",1,0))</f>
        <v>1</v>
      </c>
      <c r="L134" s="5">
        <f>IF('T4-2a. Medical'!L134="Not allowed",1,IF('T4-2a. Medical'!L134="Yes",1,0))</f>
        <v>1</v>
      </c>
    </row>
    <row r="135" spans="1:12" ht="12.75" customHeight="1">
      <c r="B135" s="15" t="s">
        <v>68</v>
      </c>
      <c r="C135" s="2"/>
      <c r="D135" s="2"/>
      <c r="E135" s="2"/>
      <c r="F135" s="2"/>
      <c r="G135" s="2"/>
      <c r="H135" s="2"/>
      <c r="I135" s="2"/>
      <c r="J135" s="2"/>
      <c r="K135" s="2"/>
      <c r="L135" s="2"/>
    </row>
    <row r="136" spans="1:12" ht="12.75" customHeight="1">
      <c r="B136" s="15" t="s">
        <v>69</v>
      </c>
      <c r="C136" s="2"/>
      <c r="D136" s="2"/>
      <c r="E136" s="2"/>
      <c r="F136" s="2"/>
      <c r="G136" s="2"/>
      <c r="H136" s="2"/>
      <c r="I136" s="2"/>
      <c r="J136" s="2"/>
      <c r="K136" s="2"/>
      <c r="L136" s="2"/>
    </row>
    <row r="137" spans="1:12" ht="12.75" customHeight="1">
      <c r="B137" s="15" t="s">
        <v>70</v>
      </c>
      <c r="C137" s="2"/>
      <c r="D137" s="2"/>
      <c r="E137" s="2"/>
      <c r="F137" s="2"/>
      <c r="G137" s="2"/>
      <c r="H137" s="2"/>
      <c r="I137" s="2"/>
      <c r="J137" s="2"/>
      <c r="K137" s="2"/>
      <c r="L137" s="2"/>
    </row>
    <row r="138" spans="1:12" ht="12.75" customHeight="1">
      <c r="B138" s="15" t="s">
        <v>101</v>
      </c>
      <c r="C138" s="2"/>
      <c r="D138" s="2"/>
      <c r="E138" s="2"/>
      <c r="F138" s="2"/>
      <c r="G138" s="2"/>
      <c r="H138" s="2"/>
      <c r="I138" s="2"/>
      <c r="J138" s="2"/>
      <c r="K138" s="2"/>
      <c r="L138" s="2"/>
    </row>
    <row r="139" spans="1:12" ht="12.75" customHeight="1">
      <c r="B139" s="15" t="s">
        <v>71</v>
      </c>
      <c r="C139" s="2"/>
      <c r="D139" s="2"/>
      <c r="E139" s="2"/>
      <c r="F139" s="2"/>
      <c r="G139" s="2"/>
      <c r="H139" s="2"/>
      <c r="I139" s="2"/>
      <c r="J139" s="2"/>
      <c r="K139" s="2"/>
      <c r="L139" s="2"/>
    </row>
    <row r="140" spans="1:12" ht="12.75" customHeight="1">
      <c r="B140" s="15" t="s">
        <v>72</v>
      </c>
      <c r="C140" s="2"/>
      <c r="D140" s="2"/>
      <c r="E140" s="2"/>
      <c r="F140" s="2"/>
      <c r="G140" s="2"/>
      <c r="H140" s="2"/>
      <c r="I140" s="2"/>
      <c r="J140" s="2"/>
      <c r="K140" s="2"/>
      <c r="L140" s="2"/>
    </row>
    <row r="141" spans="1:12" ht="12.75" customHeight="1">
      <c r="B141" s="6" t="s">
        <v>61</v>
      </c>
      <c r="D141" s="5"/>
      <c r="E141" s="5"/>
      <c r="F141" s="5"/>
      <c r="G141" s="5"/>
      <c r="H141" s="5"/>
      <c r="I141" s="5"/>
      <c r="J141" s="5"/>
      <c r="K141" s="5"/>
      <c r="L141" s="5"/>
    </row>
    <row r="142" spans="1:12" ht="12.75" customHeight="1">
      <c r="B142" s="6"/>
      <c r="D142" s="5"/>
      <c r="E142" s="5"/>
      <c r="F142" s="5"/>
      <c r="G142" s="5"/>
      <c r="H142" s="5"/>
      <c r="I142" s="5"/>
      <c r="J142" s="5"/>
      <c r="K142" s="5"/>
      <c r="L142" s="5"/>
    </row>
    <row r="143" spans="1:12" ht="12.75" customHeight="1">
      <c r="A143" s="10" t="s">
        <v>198</v>
      </c>
      <c r="B143" s="1" t="s">
        <v>102</v>
      </c>
      <c r="C143" s="5">
        <f>IF('T4-2a. Medical'!C143="Not allowed",1,IF('T4-2a. Medical'!C143="Yes",1,0))</f>
        <v>0</v>
      </c>
      <c r="D143" s="5">
        <f>IF('T4-2a. Medical'!D143="Not allowed",1,IF('T4-2a. Medical'!D143="Yes",1,0))</f>
        <v>0</v>
      </c>
      <c r="E143" s="5">
        <f>IF('T4-2a. Medical'!E143="Not allowed",1,IF('T4-2a. Medical'!E143="Yes",1,0))</f>
        <v>0</v>
      </c>
      <c r="F143" s="5">
        <f>IF('T4-2a. Medical'!F143="Not allowed",1,IF('T4-2a. Medical'!F143="Yes",1,0))</f>
        <v>0</v>
      </c>
      <c r="G143" s="5">
        <f>IF('T4-2a. Medical'!G143="Not allowed",1,IF('T4-2a. Medical'!G143="Yes",1,0))</f>
        <v>0</v>
      </c>
      <c r="H143" s="5">
        <f>IF('T4-2a. Medical'!H143="Not allowed",1,IF('T4-2a. Medical'!H143="Yes",1,0))</f>
        <v>1</v>
      </c>
      <c r="I143" s="5">
        <f>IF('T4-2a. Medical'!I143="Not allowed",1,IF('T4-2a. Medical'!I143="Yes",1,0))</f>
        <v>1</v>
      </c>
      <c r="J143" s="5">
        <f>IF('T4-2a. Medical'!J143="Not allowed",1,IF('T4-2a. Medical'!J143="Yes",1,0))</f>
        <v>0</v>
      </c>
      <c r="K143" s="5">
        <f>IF('T4-2a. Medical'!K143="Not allowed",1,IF('T4-2a. Medical'!K143="Yes",1,0))</f>
        <v>0</v>
      </c>
      <c r="L143" s="5">
        <f>IF('T4-2a. Medical'!L143="Not allowed",1,IF('T4-2a. Medical'!L143="Yes",1,0))</f>
        <v>0</v>
      </c>
    </row>
    <row r="144" spans="1:12" ht="12.75" customHeight="1">
      <c r="B144" s="15" t="s">
        <v>68</v>
      </c>
      <c r="C144" s="2"/>
      <c r="D144" s="2"/>
      <c r="E144" s="2"/>
      <c r="F144" s="2"/>
      <c r="G144" s="2"/>
      <c r="H144" s="2"/>
      <c r="I144" s="2"/>
      <c r="J144" s="2"/>
      <c r="K144" s="2"/>
      <c r="L144" s="2"/>
    </row>
    <row r="145" spans="1:12" ht="12.75" customHeight="1">
      <c r="B145" s="15" t="s">
        <v>69</v>
      </c>
      <c r="C145" s="2"/>
      <c r="D145" s="2"/>
      <c r="E145" s="2"/>
      <c r="F145" s="2"/>
      <c r="G145" s="2"/>
      <c r="H145" s="2"/>
      <c r="I145" s="2"/>
      <c r="J145" s="2"/>
      <c r="K145" s="2"/>
      <c r="L145" s="2"/>
    </row>
    <row r="146" spans="1:12" ht="12.75" customHeight="1">
      <c r="B146" s="15" t="s">
        <v>70</v>
      </c>
      <c r="C146" s="2"/>
      <c r="D146" s="2"/>
      <c r="E146" s="2"/>
      <c r="F146" s="2"/>
      <c r="G146" s="2"/>
      <c r="H146" s="2"/>
      <c r="I146" s="2"/>
      <c r="J146" s="2"/>
      <c r="K146" s="2"/>
      <c r="L146" s="2"/>
    </row>
    <row r="147" spans="1:12" ht="12.75" customHeight="1">
      <c r="B147" s="15" t="s">
        <v>101</v>
      </c>
      <c r="C147" s="2"/>
      <c r="D147" s="2"/>
      <c r="E147" s="2"/>
      <c r="F147" s="2"/>
      <c r="G147" s="2"/>
      <c r="H147" s="2"/>
      <c r="I147" s="2"/>
      <c r="J147" s="2"/>
      <c r="K147" s="2"/>
      <c r="L147" s="2"/>
    </row>
    <row r="148" spans="1:12" ht="12.75" customHeight="1">
      <c r="B148" s="15" t="s">
        <v>71</v>
      </c>
      <c r="C148" s="2"/>
      <c r="D148" s="2"/>
      <c r="E148" s="2"/>
      <c r="F148" s="2"/>
      <c r="G148" s="2"/>
      <c r="H148" s="2"/>
      <c r="I148" s="2"/>
      <c r="J148" s="2"/>
      <c r="K148" s="2"/>
      <c r="L148" s="2"/>
    </row>
    <row r="149" spans="1:12" ht="12.75" customHeight="1">
      <c r="B149" s="15" t="s">
        <v>72</v>
      </c>
      <c r="C149" s="2"/>
      <c r="D149" s="2"/>
      <c r="E149" s="2"/>
      <c r="F149" s="2"/>
      <c r="G149" s="2"/>
      <c r="H149" s="2"/>
      <c r="I149" s="2"/>
      <c r="J149" s="2"/>
      <c r="K149" s="2"/>
      <c r="L149" s="2"/>
    </row>
    <row r="150" spans="1:12" ht="12.75" customHeight="1">
      <c r="B150" s="6" t="s">
        <v>61</v>
      </c>
      <c r="D150" s="5"/>
      <c r="E150" s="5"/>
      <c r="F150" s="5"/>
      <c r="G150" s="5"/>
      <c r="H150" s="5"/>
      <c r="I150" s="5"/>
      <c r="J150" s="5"/>
      <c r="K150" s="5"/>
      <c r="L150" s="5"/>
    </row>
    <row r="151" spans="1:12" ht="12.75" customHeight="1">
      <c r="B151" s="6"/>
      <c r="D151" s="5"/>
      <c r="E151" s="5"/>
      <c r="F151" s="5"/>
      <c r="G151" s="5"/>
      <c r="H151" s="5"/>
      <c r="I151" s="5"/>
      <c r="J151" s="5"/>
      <c r="K151" s="5"/>
      <c r="L151" s="5"/>
    </row>
    <row r="152" spans="1:12" ht="12.75" customHeight="1">
      <c r="A152" s="10" t="s">
        <v>199</v>
      </c>
      <c r="B152" s="1" t="s">
        <v>200</v>
      </c>
      <c r="C152" s="25">
        <f>IF('T4-2a. Medical'!C152="NA","",IF('T4-2a. Medical'!C152="..","..",IF('T4-2a. Medical'!C152="Not allowed",1,IF('T4-2a. Medical'!C152&lt;31,0.75,IF('T4-2a. Medical'!C152&lt;61,0.5,IF('T4-2a. Medical'!C152&lt;91,0.25,0))))))</f>
        <v>0.75</v>
      </c>
      <c r="D152" s="25">
        <f>IF('T4-2a. Medical'!D152="NA","",IF('T4-2a. Medical'!D152="..","..",IF('T4-2a. Medical'!D152="Not allowed",1,IF('T4-2a. Medical'!D152&lt;31,0.75,IF('T4-2a. Medical'!D152&lt;61,0.5,IF('T4-2a. Medical'!D152&lt;91,0.25,0))))))</f>
        <v>0.75</v>
      </c>
      <c r="E152" s="25">
        <f>IF('T4-2a. Medical'!E152="NA","",IF('T4-2a. Medical'!E152="..","..",IF('T4-2a. Medical'!E152="Not allowed",1,IF('T4-2a. Medical'!E152&lt;31,0.75,IF('T4-2a. Medical'!E152&lt;61,0.5,IF('T4-2a. Medical'!E152&lt;91,0.25,0))))))</f>
        <v>0.5</v>
      </c>
      <c r="F152" s="25">
        <f>IF('T4-2a. Medical'!F152="NA","",IF('T4-2a. Medical'!F152="..","..",IF('T4-2a. Medical'!F152="Not allowed",1,IF('T4-2a. Medical'!F152&lt;31,0.75,IF('T4-2a. Medical'!F152&lt;61,0.5,IF('T4-2a. Medical'!F152&lt;91,0.25,0))))))</f>
        <v>0.75</v>
      </c>
      <c r="G152" s="25">
        <f>IF('T4-2a. Medical'!G152="NA","",IF('T4-2a. Medical'!G152="..","..",IF('T4-2a. Medical'!G152="Not allowed",1,IF('T4-2a. Medical'!G152&lt;31,0.75,IF('T4-2a. Medical'!G152&lt;61,0.5,IF('T4-2a. Medical'!G152&lt;91,0.25,0))))))</f>
        <v>0.25</v>
      </c>
      <c r="H152" s="25">
        <f>IF('T4-2a. Medical'!H152="NA","",IF('T4-2a. Medical'!H152="..","..",IF('T4-2a. Medical'!H152="Not allowed",1,IF('T4-2a. Medical'!H152&lt;31,0.75,IF('T4-2a. Medical'!H152&lt;61,0.5,IF('T4-2a. Medical'!H152&lt;91,0.25,0))))))</f>
        <v>1</v>
      </c>
      <c r="I152" s="25">
        <f>IF('T4-2a. Medical'!I152="NA","",IF('T4-2a. Medical'!I152="..","..",IF('T4-2a. Medical'!I152="Not allowed",1,IF('T4-2a. Medical'!I152&lt;31,0.75,IF('T4-2a. Medical'!I152&lt;61,0.5,IF('T4-2a. Medical'!I152&lt;91,0.25,0))))))</f>
        <v>0</v>
      </c>
      <c r="J152" s="25">
        <f>IF('T4-2a. Medical'!J152="NA","",IF('T4-2a. Medical'!J152="..","..",IF('T4-2a. Medical'!J152="Not allowed",1,IF('T4-2a. Medical'!J152&lt;31,0.75,IF('T4-2a. Medical'!J152&lt;61,0.5,IF('T4-2a. Medical'!J152&lt;91,0.25,0))))))</f>
        <v>0.5</v>
      </c>
      <c r="K152" s="25">
        <f>IF('T4-2a. Medical'!K152="NA","",IF('T4-2a. Medical'!K152="..","..",IF('T4-2a. Medical'!K152="Not allowed",1,IF('T4-2a. Medical'!K152&lt;31,0.75,IF('T4-2a. Medical'!K152&lt;61,0.5,IF('T4-2a. Medical'!K152&lt;91,0.25,0))))))</f>
        <v>0.25</v>
      </c>
      <c r="L152" s="25">
        <f>IF('T4-2a. Medical'!L152="NA","",IF('T4-2a. Medical'!L152="..","..",IF('T4-2a. Medical'!L152="Not allowed",1,IF('T4-2a. Medical'!L152&lt;31,0.75,IF('T4-2a. Medical'!L152&lt;61,0.5,IF('T4-2a. Medical'!L152&lt;91,0.25,0))))))</f>
        <v>0.25</v>
      </c>
    </row>
    <row r="153" spans="1:12" ht="12.75" customHeight="1">
      <c r="B153" s="5" t="s">
        <v>103</v>
      </c>
      <c r="C153" s="25">
        <f>IF('T4-2a. Medical'!C153="NA","",IF('T4-2a. Medical'!C153="..","..",IF('T4-2a. Medical'!C153="Not allowed",1,IF('T4-2a. Medical'!C153&lt;1.01,0.8,IF('T4-2a. Medical'!C153&lt;2.01,0.6,IF('T4-2a. Medical'!C153&lt;3.01,0.4,IF('T4-2a. Medical'!C153&lt;4.01,0.2,0)))))))</f>
        <v>0.6</v>
      </c>
      <c r="D153" s="25">
        <f>IF('T4-2a. Medical'!D153="NA","",IF('T4-2a. Medical'!D153="..","..",IF('T4-2a. Medical'!D153="Not allowed",1,IF('T4-2a. Medical'!D153&lt;1.01,0.8,IF('T4-2a. Medical'!D153&lt;2.01,0.6,IF('T4-2a. Medical'!D153&lt;3.01,0.4,IF('T4-2a. Medical'!D153&lt;4.01,0.2,0)))))))</f>
        <v>0.8</v>
      </c>
      <c r="E153" s="25">
        <f>IF('T4-2a. Medical'!E153="NA","",IF('T4-2a. Medical'!E153="..","..",IF('T4-2a. Medical'!E153="Not allowed",1,IF('T4-2a. Medical'!E153&lt;1.01,0.8,IF('T4-2a. Medical'!E153&lt;2.01,0.6,IF('T4-2a. Medical'!E153&lt;3.01,0.4,IF('T4-2a. Medical'!E153&lt;4.01,0.2,0)))))))</f>
        <v>0</v>
      </c>
      <c r="F153" s="25">
        <f>IF('T4-2a. Medical'!F153="NA","",IF('T4-2a. Medical'!F153="..","..",IF('T4-2a. Medical'!F153="Not allowed",1,IF('T4-2a. Medical'!F153&lt;1.01,0.8,IF('T4-2a. Medical'!F153&lt;2.01,0.6,IF('T4-2a. Medical'!F153&lt;3.01,0.4,IF('T4-2a. Medical'!F153&lt;4.01,0.2,0)))))))</f>
        <v>0.8</v>
      </c>
      <c r="G153" s="25">
        <f>IF('T4-2a. Medical'!G153="NA","",IF('T4-2a. Medical'!G153="..","..",IF('T4-2a. Medical'!G153="Not allowed",1,IF('T4-2a. Medical'!G153&lt;1.01,0.8,IF('T4-2a. Medical'!G153&lt;2.01,0.6,IF('T4-2a. Medical'!G153&lt;3.01,0.4,IF('T4-2a. Medical'!G153&lt;4.01,0.2,0)))))))</f>
        <v>0</v>
      </c>
      <c r="H153" s="25">
        <f>IF('T4-2a. Medical'!H153="NA","",IF('T4-2a. Medical'!H153="..","..",IF('T4-2a. Medical'!H153="Not allowed",1,IF('T4-2a. Medical'!H153&lt;1.01,0.8,IF('T4-2a. Medical'!H153&lt;2.01,0.6,IF('T4-2a. Medical'!H153&lt;3.01,0.4,IF('T4-2a. Medical'!H153&lt;4.01,0.2,0)))))))</f>
        <v>1</v>
      </c>
      <c r="I153" s="25">
        <f>IF('T4-2a. Medical'!I153="NA","",IF('T4-2a. Medical'!I153="..","..",IF('T4-2a. Medical'!I153="Not allowed",1,IF('T4-2a. Medical'!I153&lt;1.01,0.8,IF('T4-2a. Medical'!I153&lt;2.01,0.6,IF('T4-2a. Medical'!I153&lt;3.01,0.4,IF('T4-2a. Medical'!I153&lt;4.01,0.2,0)))))))</f>
        <v>0</v>
      </c>
      <c r="J153" s="25">
        <f>IF('T4-2a. Medical'!J153="NA","",IF('T4-2a. Medical'!J153="..","..",IF('T4-2a. Medical'!J153="Not allowed",1,IF('T4-2a. Medical'!J153&lt;1.01,0.8,IF('T4-2a. Medical'!J153&lt;2.01,0.6,IF('T4-2a. Medical'!J153&lt;3.01,0.4,IF('T4-2a. Medical'!J153&lt;4.01,0.2,0)))))))</f>
        <v>0.6</v>
      </c>
      <c r="K153" s="25">
        <f>IF('T4-2a. Medical'!K153="NA","",IF('T4-2a. Medical'!K153="..","..",IF('T4-2a. Medical'!K153="Not allowed",1,IF('T4-2a. Medical'!K153&lt;1.01,0.8,IF('T4-2a. Medical'!K153&lt;2.01,0.6,IF('T4-2a. Medical'!K153&lt;3.01,0.4,IF('T4-2a. Medical'!K153&lt;4.01,0.2,0)))))))</f>
        <v>0.8</v>
      </c>
      <c r="L153" s="25">
        <f>IF('T4-2a. Medical'!L153="NA","",IF('T4-2a. Medical'!L153="..","..",IF('T4-2a. Medical'!L153="Not allowed",1,IF('T4-2a. Medical'!L153&lt;1.01,0.8,IF('T4-2a. Medical'!L153&lt;2.01,0.6,IF('T4-2a. Medical'!L153&lt;3.01,0.4,IF('T4-2a. Medical'!L153&lt;4.01,0.2,0)))))))</f>
        <v>0.4</v>
      </c>
    </row>
    <row r="154" spans="1:12" ht="12.75" customHeight="1">
      <c r="B154" s="6" t="s">
        <v>61</v>
      </c>
      <c r="D154" s="5"/>
      <c r="E154" s="5"/>
      <c r="F154" s="5"/>
      <c r="G154" s="5"/>
      <c r="H154" s="5"/>
      <c r="I154" s="5"/>
      <c r="J154" s="5"/>
      <c r="K154" s="5"/>
      <c r="L154" s="5"/>
    </row>
    <row r="155" spans="1:12" ht="12.75" customHeight="1">
      <c r="B155" s="6"/>
      <c r="D155" s="5"/>
      <c r="E155" s="5"/>
      <c r="F155" s="5"/>
      <c r="G155" s="5"/>
      <c r="H155" s="5"/>
      <c r="I155" s="5"/>
      <c r="J155" s="5"/>
      <c r="K155" s="5"/>
      <c r="L155" s="5"/>
    </row>
    <row r="156" spans="1:12" ht="12.75" customHeight="1">
      <c r="B156" s="1" t="s">
        <v>104</v>
      </c>
      <c r="C156" s="2"/>
      <c r="D156" s="2"/>
      <c r="E156" s="2"/>
      <c r="F156" s="2"/>
      <c r="G156" s="2"/>
      <c r="H156" s="2"/>
      <c r="I156" s="2"/>
      <c r="J156" s="2"/>
      <c r="K156" s="2"/>
      <c r="L156" s="2"/>
    </row>
    <row r="157" spans="1:12" ht="12.75" customHeight="1">
      <c r="B157" s="6"/>
      <c r="D157" s="5"/>
      <c r="E157" s="5"/>
      <c r="F157" s="5"/>
      <c r="G157" s="5"/>
      <c r="H157" s="5"/>
      <c r="I157" s="5"/>
      <c r="J157" s="5"/>
      <c r="K157" s="5"/>
      <c r="L157" s="5"/>
    </row>
    <row r="158" spans="1:12" ht="12.75" customHeight="1">
      <c r="A158" s="10" t="s">
        <v>201</v>
      </c>
      <c r="B158" s="1" t="s">
        <v>202</v>
      </c>
      <c r="C158" s="2"/>
      <c r="D158" s="2"/>
      <c r="E158" s="2"/>
      <c r="F158" s="2"/>
      <c r="G158" s="2"/>
      <c r="H158" s="2"/>
      <c r="I158" s="2"/>
      <c r="J158" s="2"/>
      <c r="K158" s="2"/>
      <c r="L158" s="2"/>
    </row>
    <row r="159" spans="1:12" ht="12.75" customHeight="1">
      <c r="B159" s="15" t="s">
        <v>203</v>
      </c>
      <c r="C159" s="2"/>
      <c r="D159" s="2"/>
      <c r="E159" s="2"/>
      <c r="F159" s="2"/>
      <c r="G159" s="2"/>
      <c r="H159" s="2"/>
      <c r="I159" s="2"/>
      <c r="J159" s="2"/>
      <c r="K159" s="2"/>
      <c r="L159" s="2"/>
    </row>
    <row r="160" spans="1:12" ht="12.75" customHeight="1">
      <c r="B160" s="15" t="s">
        <v>74</v>
      </c>
      <c r="C160" s="26">
        <f>IF('T4-2a. Medical'!C160="..","..",(100-'T4-2a. Medical'!C160)/100)</f>
        <v>0</v>
      </c>
      <c r="D160" s="26">
        <f>IF('T4-2a. Medical'!D160="..","..",(100-'T4-2a. Medical'!D160)/100)</f>
        <v>0</v>
      </c>
      <c r="E160" s="26">
        <f>IF('T4-2a. Medical'!E160="..","..",(100-'T4-2a. Medical'!E160)/100)</f>
        <v>0</v>
      </c>
      <c r="F160" s="26">
        <f>IF('T4-2a. Medical'!F160="..","..",(100-'T4-2a. Medical'!F160)/100)</f>
        <v>0</v>
      </c>
      <c r="G160" s="26">
        <f>IF('T4-2a. Medical'!G160="..","..",(100-'T4-2a. Medical'!G160)/100)</f>
        <v>0</v>
      </c>
      <c r="H160" s="26">
        <f>IF('T4-2a. Medical'!H160="..","..",(100-'T4-2a. Medical'!H160)/100)</f>
        <v>1</v>
      </c>
      <c r="I160" s="26">
        <f>IF('T4-2a. Medical'!I160="..","..",(100-'T4-2a. Medical'!I160)/100)</f>
        <v>0</v>
      </c>
      <c r="J160" s="26">
        <f>IF('T4-2a. Medical'!J160="..","..",(100-'T4-2a. Medical'!J160)/100)</f>
        <v>0</v>
      </c>
      <c r="K160" s="26">
        <f>IF('T4-2a. Medical'!K160="..","..",(100-'T4-2a. Medical'!K160)/100)</f>
        <v>0</v>
      </c>
      <c r="L160" s="26">
        <f>IF('T4-2a. Medical'!L160="..","..",(100-'T4-2a. Medical'!L160)/100)</f>
        <v>0</v>
      </c>
    </row>
    <row r="161" spans="1:12" ht="12.75" customHeight="1">
      <c r="B161" s="15" t="s">
        <v>75</v>
      </c>
      <c r="C161" s="2"/>
      <c r="D161" s="2"/>
      <c r="E161" s="2"/>
      <c r="F161" s="2"/>
      <c r="G161" s="2"/>
      <c r="H161" s="2"/>
      <c r="I161" s="2"/>
      <c r="J161" s="2"/>
      <c r="K161" s="2"/>
      <c r="L161" s="2"/>
    </row>
    <row r="162" spans="1:12" ht="12.75" customHeight="1">
      <c r="B162" s="15" t="s">
        <v>74</v>
      </c>
      <c r="C162" s="26">
        <f>IF('T4-2a. Medical'!C162="..","..",(100-'T4-2a. Medical'!C162)/100)</f>
        <v>0</v>
      </c>
      <c r="D162" s="26">
        <f>IF('T4-2a. Medical'!D162="..","..",(100-'T4-2a. Medical'!D162)/100)</f>
        <v>0</v>
      </c>
      <c r="E162" s="26">
        <f>IF('T4-2a. Medical'!E162="..","..",(100-'T4-2a. Medical'!E162)/100)</f>
        <v>0</v>
      </c>
      <c r="F162" s="26">
        <f>IF('T4-2a. Medical'!F162="..","..",(100-'T4-2a. Medical'!F162)/100)</f>
        <v>0</v>
      </c>
      <c r="G162" s="26">
        <f>IF('T4-2a. Medical'!G162="..","..",(100-'T4-2a. Medical'!G162)/100)</f>
        <v>0</v>
      </c>
      <c r="H162" s="26">
        <f>IF('T4-2a. Medical'!H162="..","..",(100-'T4-2a. Medical'!H162)/100)</f>
        <v>1</v>
      </c>
      <c r="I162" s="26">
        <f>IF('T4-2a. Medical'!I162="..","..",(100-'T4-2a. Medical'!I162)/100)</f>
        <v>0</v>
      </c>
      <c r="J162" s="26">
        <f>IF('T4-2a. Medical'!J162="..","..",(100-'T4-2a. Medical'!J162)/100)</f>
        <v>0</v>
      </c>
      <c r="K162" s="26">
        <f>IF('T4-2a. Medical'!K162="..","..",(100-'T4-2a. Medical'!K162)/100)</f>
        <v>0</v>
      </c>
      <c r="L162" s="26">
        <f>IF('T4-2a. Medical'!L162="..","..",(100-'T4-2a. Medical'!L162)/100)</f>
        <v>0</v>
      </c>
    </row>
    <row r="163" spans="1:12" ht="12.75" customHeight="1">
      <c r="B163" s="6" t="s">
        <v>61</v>
      </c>
      <c r="D163" s="5"/>
      <c r="E163" s="5"/>
      <c r="F163" s="5"/>
      <c r="G163" s="5"/>
      <c r="H163" s="5"/>
      <c r="I163" s="5"/>
      <c r="J163" s="5"/>
      <c r="K163" s="5"/>
      <c r="L163" s="5"/>
    </row>
    <row r="164" spans="1:12" ht="12.75" customHeight="1">
      <c r="B164" s="6"/>
      <c r="D164" s="5"/>
      <c r="E164" s="5"/>
      <c r="F164" s="5"/>
      <c r="G164" s="5"/>
      <c r="H164" s="5"/>
      <c r="I164" s="5"/>
      <c r="J164" s="5"/>
      <c r="K164" s="5"/>
      <c r="L164" s="5"/>
    </row>
    <row r="165" spans="1:12" ht="12.75" customHeight="1">
      <c r="A165" s="10" t="s">
        <v>204</v>
      </c>
      <c r="B165" s="1" t="s">
        <v>205</v>
      </c>
      <c r="C165" s="2"/>
      <c r="D165" s="2"/>
      <c r="E165" s="2"/>
      <c r="F165" s="2"/>
      <c r="G165" s="2"/>
      <c r="H165" s="2"/>
      <c r="I165" s="2"/>
      <c r="J165" s="2"/>
      <c r="K165" s="2"/>
      <c r="L165" s="2"/>
    </row>
    <row r="166" spans="1:12" ht="12.75" customHeight="1">
      <c r="B166" s="15" t="s">
        <v>203</v>
      </c>
      <c r="C166" s="2"/>
      <c r="D166" s="2"/>
      <c r="E166" s="2"/>
      <c r="F166" s="2"/>
      <c r="G166" s="2"/>
      <c r="H166" s="2"/>
      <c r="I166" s="2"/>
      <c r="J166" s="2"/>
      <c r="K166" s="2"/>
      <c r="L166" s="2"/>
    </row>
    <row r="167" spans="1:12" ht="12.75" customHeight="1">
      <c r="B167" s="15" t="s">
        <v>74</v>
      </c>
      <c r="C167" s="26">
        <f>IF('T4-2a. Medical'!C167="..","..",(100-'T4-2a. Medical'!C167)/100)</f>
        <v>0</v>
      </c>
      <c r="D167" s="26">
        <f>IF('T4-2a. Medical'!D167="..","..",(100-'T4-2a. Medical'!D167)/100)</f>
        <v>0</v>
      </c>
      <c r="E167" s="26">
        <f>IF('T4-2a. Medical'!E167="..","..",(100-'T4-2a. Medical'!E167)/100)</f>
        <v>0.01</v>
      </c>
      <c r="F167" s="26">
        <f>IF('T4-2a. Medical'!F167="..","..",(100-'T4-2a. Medical'!F167)/100)</f>
        <v>0</v>
      </c>
      <c r="G167" s="26">
        <f>IF('T4-2a. Medical'!G167="..","..",(100-'T4-2a. Medical'!G167)/100)</f>
        <v>0.7</v>
      </c>
      <c r="H167" s="26">
        <f>IF('T4-2a. Medical'!H167="..","..",(100-'T4-2a. Medical'!H167)/100)</f>
        <v>1</v>
      </c>
      <c r="I167" s="26">
        <f>IF('T4-2a. Medical'!I167="..","..",(100-'T4-2a. Medical'!I167)/100)</f>
        <v>0</v>
      </c>
      <c r="J167" s="26">
        <f>IF('T4-2a. Medical'!J167="..","..",(100-'T4-2a. Medical'!J167)/100)</f>
        <v>0</v>
      </c>
      <c r="K167" s="26">
        <f>IF('T4-2a. Medical'!K167="..","..",(100-'T4-2a. Medical'!K167)/100)</f>
        <v>0.75</v>
      </c>
      <c r="L167" s="26">
        <f>IF('T4-2a. Medical'!L167="..","..",(100-'T4-2a. Medical'!L167)/100)</f>
        <v>0</v>
      </c>
    </row>
    <row r="168" spans="1:12" ht="12.75" customHeight="1">
      <c r="B168" s="15" t="s">
        <v>75</v>
      </c>
      <c r="C168" s="2"/>
      <c r="D168" s="2"/>
      <c r="E168" s="2"/>
      <c r="F168" s="2"/>
      <c r="G168" s="2"/>
      <c r="H168" s="2"/>
      <c r="I168" s="2"/>
      <c r="J168" s="2"/>
      <c r="K168" s="2"/>
      <c r="L168" s="2"/>
    </row>
    <row r="169" spans="1:12" ht="12.75" customHeight="1">
      <c r="B169" s="15" t="s">
        <v>74</v>
      </c>
      <c r="C169" s="26">
        <f>IF('T4-2a. Medical'!C169="..","..",(100-'T4-2a. Medical'!C169)/100)</f>
        <v>0</v>
      </c>
      <c r="D169" s="26">
        <f>IF('T4-2a. Medical'!D169="..","..",(100-'T4-2a. Medical'!D169)/100)</f>
        <v>0</v>
      </c>
      <c r="E169" s="26">
        <f>IF('T4-2a. Medical'!E169="..","..",(100-'T4-2a. Medical'!E169)/100)</f>
        <v>0.2</v>
      </c>
      <c r="F169" s="26">
        <f>IF('T4-2a. Medical'!F169="..","..",(100-'T4-2a. Medical'!F169)/100)</f>
        <v>0</v>
      </c>
      <c r="G169" s="26">
        <f>IF('T4-2a. Medical'!G169="..","..",(100-'T4-2a. Medical'!G169)/100)</f>
        <v>0.7</v>
      </c>
      <c r="H169" s="26">
        <f>IF('T4-2a. Medical'!H169="..","..",(100-'T4-2a. Medical'!H169)/100)</f>
        <v>1</v>
      </c>
      <c r="I169" s="26">
        <f>IF('T4-2a. Medical'!I169="..","..",(100-'T4-2a. Medical'!I169)/100)</f>
        <v>0</v>
      </c>
      <c r="J169" s="26">
        <f>IF('T4-2a. Medical'!J169="..","..",(100-'T4-2a. Medical'!J169)/100)</f>
        <v>0</v>
      </c>
      <c r="K169" s="26">
        <f>IF('T4-2a. Medical'!K169="..","..",(100-'T4-2a. Medical'!K169)/100)</f>
        <v>0.75</v>
      </c>
      <c r="L169" s="26">
        <f>IF('T4-2a. Medical'!L169="..","..",(100-'T4-2a. Medical'!L169)/100)</f>
        <v>0</v>
      </c>
    </row>
    <row r="170" spans="1:12" ht="12.75" customHeight="1">
      <c r="B170" s="6" t="s">
        <v>61</v>
      </c>
      <c r="D170" s="5"/>
      <c r="E170" s="5"/>
      <c r="F170" s="5"/>
      <c r="G170" s="5"/>
      <c r="H170" s="5"/>
      <c r="I170" s="5"/>
      <c r="J170" s="5"/>
      <c r="K170" s="5"/>
      <c r="L170" s="5"/>
    </row>
    <row r="171" spans="1:12" ht="12.75" customHeight="1">
      <c r="B171" s="6"/>
      <c r="D171" s="5"/>
      <c r="E171" s="5"/>
      <c r="F171" s="5"/>
      <c r="G171" s="5"/>
      <c r="H171" s="5"/>
      <c r="I171" s="5"/>
      <c r="J171" s="5"/>
      <c r="K171" s="5"/>
      <c r="L171" s="5"/>
    </row>
    <row r="172" spans="1:12" ht="12.75" customHeight="1">
      <c r="B172" s="1" t="s">
        <v>105</v>
      </c>
      <c r="C172" s="2"/>
      <c r="D172" s="2"/>
      <c r="E172" s="2"/>
      <c r="F172" s="2"/>
      <c r="G172" s="2"/>
      <c r="H172" s="2"/>
      <c r="I172" s="2"/>
      <c r="J172" s="2"/>
      <c r="K172" s="2"/>
      <c r="L172" s="2"/>
    </row>
    <row r="173" spans="1:12" ht="12.75" customHeight="1">
      <c r="B173" s="6"/>
      <c r="D173" s="5"/>
      <c r="E173" s="5"/>
      <c r="F173" s="5"/>
      <c r="G173" s="5"/>
      <c r="H173" s="5"/>
      <c r="I173" s="5"/>
      <c r="J173" s="5"/>
      <c r="K173" s="5"/>
      <c r="L173" s="5"/>
    </row>
    <row r="174" spans="1:12" ht="12.75" customHeight="1">
      <c r="B174" s="19" t="s">
        <v>106</v>
      </c>
      <c r="C174" s="23"/>
      <c r="D174" s="23"/>
      <c r="E174" s="23"/>
      <c r="F174" s="23"/>
      <c r="G174" s="23"/>
      <c r="H174" s="23"/>
      <c r="I174" s="23"/>
      <c r="J174" s="23"/>
      <c r="K174" s="23"/>
      <c r="L174" s="23"/>
    </row>
    <row r="175" spans="1:12" ht="12.75" customHeight="1">
      <c r="B175" s="6"/>
      <c r="D175" s="5"/>
      <c r="E175" s="5"/>
      <c r="F175" s="5"/>
      <c r="G175" s="5"/>
      <c r="H175" s="5"/>
      <c r="I175" s="5"/>
      <c r="J175" s="5"/>
      <c r="K175" s="5"/>
      <c r="L175" s="5"/>
    </row>
    <row r="176" spans="1:12" ht="12.75" customHeight="1">
      <c r="A176" s="10" t="s">
        <v>111</v>
      </c>
      <c r="B176" s="1" t="s">
        <v>107</v>
      </c>
      <c r="C176" s="2"/>
      <c r="D176" s="2"/>
      <c r="E176" s="2"/>
      <c r="F176" s="2"/>
      <c r="G176" s="2"/>
      <c r="H176" s="2"/>
      <c r="I176" s="2"/>
      <c r="J176" s="2"/>
      <c r="K176" s="2"/>
      <c r="L176" s="2"/>
    </row>
    <row r="177" spans="1:12" ht="12.75" customHeight="1">
      <c r="B177" s="15" t="s">
        <v>108</v>
      </c>
      <c r="C177" s="2"/>
      <c r="D177" s="2"/>
      <c r="E177" s="2"/>
      <c r="F177" s="2"/>
      <c r="G177" s="2"/>
      <c r="H177" s="2"/>
      <c r="I177" s="2"/>
      <c r="J177" s="2"/>
      <c r="K177" s="2"/>
      <c r="L177" s="2"/>
    </row>
    <row r="178" spans="1:12" ht="12.75" customHeight="1">
      <c r="B178" s="15" t="s">
        <v>109</v>
      </c>
      <c r="C178" s="2"/>
      <c r="D178" s="2"/>
      <c r="E178" s="2"/>
      <c r="F178" s="2"/>
      <c r="G178" s="2"/>
      <c r="H178" s="2"/>
      <c r="I178" s="2"/>
      <c r="J178" s="2"/>
      <c r="K178" s="2"/>
      <c r="L178" s="2"/>
    </row>
    <row r="179" spans="1:12" ht="12.75" customHeight="1">
      <c r="B179" s="15" t="s">
        <v>110</v>
      </c>
      <c r="C179" s="2"/>
      <c r="D179" s="2"/>
      <c r="E179" s="2"/>
      <c r="F179" s="2"/>
      <c r="G179" s="2"/>
      <c r="H179" s="2"/>
      <c r="I179" s="2"/>
      <c r="J179" s="2"/>
      <c r="K179" s="2"/>
      <c r="L179" s="2"/>
    </row>
    <row r="180" spans="1:12" ht="12.75" customHeight="1">
      <c r="B180" s="15" t="s">
        <v>135</v>
      </c>
      <c r="C180" s="2"/>
      <c r="D180" s="2"/>
      <c r="E180" s="2"/>
      <c r="F180" s="2"/>
      <c r="G180" s="2"/>
      <c r="H180" s="2"/>
      <c r="I180" s="2"/>
      <c r="J180" s="2"/>
      <c r="K180" s="2"/>
      <c r="L180" s="2"/>
    </row>
    <row r="181" spans="1:12" ht="12.75" customHeight="1">
      <c r="B181" s="6" t="s">
        <v>61</v>
      </c>
      <c r="D181" s="5"/>
      <c r="E181" s="5"/>
      <c r="F181" s="5"/>
      <c r="G181" s="5"/>
      <c r="H181" s="5"/>
      <c r="I181" s="5"/>
      <c r="J181" s="5"/>
      <c r="K181" s="5"/>
      <c r="L181" s="5"/>
    </row>
    <row r="182" spans="1:12" ht="12.75" customHeight="1">
      <c r="B182" s="6"/>
      <c r="D182" s="5"/>
      <c r="E182" s="5"/>
      <c r="F182" s="5"/>
      <c r="G182" s="5"/>
      <c r="H182" s="5"/>
      <c r="I182" s="5"/>
      <c r="J182" s="5"/>
      <c r="K182" s="5"/>
      <c r="L182" s="5"/>
    </row>
    <row r="183" spans="1:12" ht="12.75" customHeight="1">
      <c r="A183" s="10" t="s">
        <v>140</v>
      </c>
      <c r="B183" s="1" t="s">
        <v>136</v>
      </c>
      <c r="C183" s="2"/>
      <c r="D183" s="2"/>
      <c r="E183" s="2"/>
      <c r="F183" s="2"/>
      <c r="G183" s="2"/>
      <c r="H183" s="2"/>
      <c r="I183" s="2"/>
      <c r="J183" s="2"/>
      <c r="K183" s="2"/>
      <c r="L183" s="2"/>
    </row>
    <row r="184" spans="1:12" ht="12.75" customHeight="1">
      <c r="B184" s="15" t="s">
        <v>137</v>
      </c>
      <c r="C184" s="2"/>
      <c r="D184" s="2"/>
      <c r="E184" s="2"/>
      <c r="F184" s="2"/>
      <c r="G184" s="2"/>
      <c r="H184" s="2"/>
      <c r="I184" s="2"/>
      <c r="J184" s="2"/>
      <c r="K184" s="2"/>
      <c r="L184" s="2"/>
    </row>
    <row r="185" spans="1:12" ht="12.75" customHeight="1">
      <c r="B185" s="15" t="s">
        <v>138</v>
      </c>
      <c r="C185" s="24"/>
      <c r="D185" s="24"/>
      <c r="E185" s="24"/>
      <c r="F185" s="24"/>
      <c r="G185" s="24"/>
      <c r="H185" s="24"/>
      <c r="I185" s="24"/>
      <c r="J185" s="24"/>
      <c r="K185" s="24"/>
      <c r="L185" s="24"/>
    </row>
    <row r="186" spans="1:12" ht="12.75" customHeight="1">
      <c r="B186" s="15" t="s">
        <v>139</v>
      </c>
      <c r="C186" s="2"/>
      <c r="D186" s="2"/>
      <c r="E186" s="2"/>
      <c r="F186" s="2"/>
      <c r="G186" s="2"/>
      <c r="H186" s="2"/>
      <c r="I186" s="2"/>
      <c r="J186" s="2"/>
      <c r="K186" s="2"/>
      <c r="L186" s="2"/>
    </row>
    <row r="187" spans="1:12" ht="12.75" customHeight="1">
      <c r="B187" s="6" t="s">
        <v>61</v>
      </c>
      <c r="D187" s="5"/>
      <c r="E187" s="5"/>
      <c r="F187" s="5"/>
      <c r="G187" s="5"/>
      <c r="H187" s="5"/>
      <c r="I187" s="5"/>
      <c r="J187" s="5"/>
      <c r="K187" s="5"/>
      <c r="L187" s="5"/>
    </row>
    <row r="188" spans="1:12" ht="12.75" customHeight="1">
      <c r="B188" s="6"/>
      <c r="D188" s="5"/>
      <c r="E188" s="5"/>
      <c r="F188" s="5"/>
      <c r="G188" s="5"/>
      <c r="H188" s="5"/>
      <c r="I188" s="5"/>
      <c r="J188" s="5"/>
      <c r="K188" s="5"/>
      <c r="L188" s="5"/>
    </row>
    <row r="189" spans="1:12" ht="12.75" customHeight="1">
      <c r="B189" s="13" t="s">
        <v>141</v>
      </c>
      <c r="C189" s="23"/>
      <c r="D189" s="23"/>
      <c r="E189" s="23"/>
      <c r="F189" s="23"/>
      <c r="G189" s="23"/>
      <c r="H189" s="23"/>
      <c r="I189" s="23"/>
      <c r="J189" s="23"/>
      <c r="K189" s="23"/>
      <c r="L189" s="23"/>
    </row>
    <row r="190" spans="1:12" ht="12.75" customHeight="1">
      <c r="B190" s="6"/>
      <c r="D190" s="5"/>
      <c r="E190" s="5"/>
      <c r="F190" s="5"/>
      <c r="G190" s="5"/>
      <c r="H190" s="5"/>
      <c r="I190" s="5"/>
      <c r="J190" s="5"/>
      <c r="K190" s="5"/>
      <c r="L190" s="5"/>
    </row>
    <row r="191" spans="1:12" ht="12.75" customHeight="1">
      <c r="A191" s="10" t="s">
        <v>143</v>
      </c>
      <c r="B191" s="1" t="s">
        <v>142</v>
      </c>
      <c r="C191" s="2"/>
      <c r="D191" s="2"/>
      <c r="E191" s="2"/>
      <c r="F191" s="2"/>
      <c r="G191" s="2"/>
      <c r="H191" s="2"/>
      <c r="I191" s="2"/>
      <c r="J191" s="2"/>
      <c r="K191" s="2"/>
      <c r="L191" s="2"/>
    </row>
    <row r="192" spans="1:12" ht="12.75" customHeight="1">
      <c r="B192" s="1" t="s">
        <v>144</v>
      </c>
      <c r="C192" s="2"/>
      <c r="D192" s="2"/>
      <c r="E192" s="2"/>
      <c r="F192" s="2"/>
      <c r="G192" s="2"/>
      <c r="H192" s="2"/>
      <c r="I192" s="2"/>
      <c r="J192" s="2"/>
      <c r="K192" s="2"/>
      <c r="L192" s="2"/>
    </row>
    <row r="193" spans="1:12" ht="12.75" customHeight="1">
      <c r="B193" s="1" t="s">
        <v>145</v>
      </c>
      <c r="C193" s="2"/>
      <c r="D193" s="2"/>
      <c r="E193" s="2"/>
      <c r="F193" s="2"/>
      <c r="G193" s="2"/>
      <c r="H193" s="2"/>
      <c r="I193" s="2"/>
      <c r="J193" s="2"/>
      <c r="K193" s="2"/>
      <c r="L193" s="2"/>
    </row>
    <row r="194" spans="1:12" ht="12.75" customHeight="1">
      <c r="B194" s="1" t="s">
        <v>146</v>
      </c>
      <c r="C194" s="2"/>
      <c r="D194" s="2"/>
      <c r="E194" s="2"/>
      <c r="F194" s="2"/>
      <c r="G194" s="2"/>
      <c r="H194" s="2"/>
      <c r="I194" s="2"/>
      <c r="J194" s="2"/>
      <c r="K194" s="2"/>
      <c r="L194" s="2"/>
    </row>
    <row r="195" spans="1:12" ht="12.75" customHeight="1">
      <c r="B195" s="1" t="s">
        <v>147</v>
      </c>
      <c r="C195" s="2"/>
      <c r="D195" s="2"/>
      <c r="E195" s="2"/>
      <c r="F195" s="2"/>
      <c r="G195" s="2"/>
      <c r="H195" s="2"/>
      <c r="I195" s="2"/>
      <c r="J195" s="2"/>
      <c r="K195" s="2"/>
      <c r="L195" s="2"/>
    </row>
    <row r="196" spans="1:12" ht="12.75" customHeight="1">
      <c r="B196" s="6" t="s">
        <v>61</v>
      </c>
      <c r="D196" s="5"/>
      <c r="E196" s="5"/>
      <c r="F196" s="5"/>
      <c r="G196" s="5"/>
      <c r="H196" s="5"/>
      <c r="I196" s="5"/>
      <c r="J196" s="5"/>
      <c r="K196" s="5"/>
      <c r="L196" s="5"/>
    </row>
    <row r="197" spans="1:12" ht="12.75" customHeight="1">
      <c r="B197" s="6"/>
      <c r="D197" s="5"/>
      <c r="E197" s="5"/>
      <c r="F197" s="5"/>
      <c r="G197" s="5"/>
      <c r="H197" s="5"/>
      <c r="I197" s="5"/>
      <c r="J197" s="5"/>
      <c r="K197" s="5"/>
      <c r="L197" s="5"/>
    </row>
    <row r="198" spans="1:12" ht="12.75" customHeight="1">
      <c r="A198" s="10">
        <v>23</v>
      </c>
      <c r="B198" s="5" t="s">
        <v>221</v>
      </c>
      <c r="D198" s="5"/>
      <c r="E198" s="5"/>
      <c r="F198" s="5"/>
      <c r="G198" s="5"/>
      <c r="H198" s="5"/>
      <c r="I198" s="5"/>
      <c r="J198" s="5"/>
      <c r="K198" s="5"/>
      <c r="L198" s="5"/>
    </row>
    <row r="199" spans="1:12" ht="12.75" customHeight="1">
      <c r="B199" s="15" t="s">
        <v>148</v>
      </c>
      <c r="C199" s="2"/>
      <c r="D199" s="2"/>
      <c r="E199" s="2"/>
      <c r="F199" s="2"/>
      <c r="G199" s="2"/>
      <c r="H199" s="2"/>
      <c r="I199" s="2"/>
      <c r="J199" s="2"/>
      <c r="K199" s="2"/>
      <c r="L199" s="2"/>
    </row>
    <row r="200" spans="1:12" ht="12.75" customHeight="1">
      <c r="B200" s="15" t="s">
        <v>149</v>
      </c>
      <c r="C200" s="2"/>
      <c r="D200" s="2"/>
      <c r="E200" s="2"/>
      <c r="F200" s="2"/>
      <c r="G200" s="2"/>
      <c r="H200" s="2"/>
      <c r="I200" s="2"/>
      <c r="J200" s="2"/>
      <c r="K200" s="2"/>
      <c r="L200" s="2"/>
    </row>
    <row r="201" spans="1:12" ht="12.75" customHeight="1">
      <c r="B201" s="15" t="s">
        <v>150</v>
      </c>
      <c r="C201" s="2"/>
      <c r="D201" s="2"/>
      <c r="E201" s="2"/>
      <c r="F201" s="2"/>
      <c r="G201" s="2"/>
      <c r="H201" s="2"/>
      <c r="I201" s="2"/>
      <c r="J201" s="2"/>
      <c r="K201" s="2"/>
      <c r="L201" s="2"/>
    </row>
    <row r="202" spans="1:12" ht="12.75" customHeight="1">
      <c r="B202" s="15" t="s">
        <v>151</v>
      </c>
      <c r="C202" s="2"/>
      <c r="D202" s="2"/>
      <c r="E202" s="2"/>
      <c r="F202" s="2"/>
      <c r="G202" s="2"/>
      <c r="H202" s="2"/>
      <c r="I202" s="2"/>
      <c r="J202" s="2"/>
      <c r="K202" s="2"/>
      <c r="L202" s="2"/>
    </row>
    <row r="203" spans="1:12" ht="12.75" customHeight="1">
      <c r="B203" s="15" t="s">
        <v>67</v>
      </c>
      <c r="C203" s="2"/>
      <c r="D203" s="2"/>
      <c r="E203" s="2"/>
      <c r="F203" s="2"/>
      <c r="G203" s="2"/>
      <c r="H203" s="2"/>
      <c r="I203" s="2"/>
      <c r="J203" s="2"/>
      <c r="K203" s="2"/>
      <c r="L203" s="2"/>
    </row>
    <row r="204" spans="1:12" ht="12.75" customHeight="1">
      <c r="B204" s="6" t="s">
        <v>61</v>
      </c>
      <c r="D204" s="5"/>
      <c r="E204" s="5"/>
      <c r="F204" s="5"/>
      <c r="G204" s="5"/>
      <c r="H204" s="5"/>
      <c r="I204" s="5"/>
      <c r="J204" s="5"/>
      <c r="K204" s="5"/>
      <c r="L204" s="5"/>
    </row>
    <row r="205" spans="1:12" ht="12.75" customHeight="1">
      <c r="D205" s="5"/>
      <c r="E205" s="5"/>
      <c r="F205" s="5"/>
      <c r="G205" s="5"/>
      <c r="H205" s="5"/>
      <c r="I205" s="5"/>
      <c r="J205" s="5"/>
      <c r="K205" s="5"/>
      <c r="L205" s="5"/>
    </row>
    <row r="206" spans="1:12" ht="12.75" customHeight="1">
      <c r="A206" s="10">
        <v>24</v>
      </c>
      <c r="B206" s="1" t="s">
        <v>222</v>
      </c>
      <c r="C206" s="2"/>
      <c r="D206" s="2"/>
      <c r="E206" s="2"/>
      <c r="F206" s="2"/>
      <c r="G206" s="2"/>
      <c r="H206" s="2"/>
      <c r="I206" s="2"/>
      <c r="J206" s="2"/>
      <c r="K206" s="2"/>
      <c r="L206" s="2"/>
    </row>
    <row r="207" spans="1:12" ht="12.75" customHeight="1">
      <c r="B207" s="15" t="s">
        <v>76</v>
      </c>
      <c r="C207" s="2"/>
      <c r="D207" s="2"/>
      <c r="E207" s="2"/>
      <c r="F207" s="2"/>
      <c r="G207" s="2"/>
      <c r="H207" s="2"/>
      <c r="I207" s="2"/>
      <c r="J207" s="2"/>
      <c r="K207" s="2"/>
      <c r="L207" s="2"/>
    </row>
    <row r="208" spans="1:12" ht="12.75" customHeight="1">
      <c r="B208" s="15" t="s">
        <v>77</v>
      </c>
      <c r="C208" s="2">
        <f>IF('T4-2a. Medical'!C206="Not allowed",1,IF('T4-2a. Medical'!C208="Yes",1,0))</f>
        <v>1</v>
      </c>
      <c r="D208" s="2">
        <f>IF('T4-2a. Medical'!D206="Not allowed",1,IF('T4-2a. Medical'!D208="Yes",1,0))</f>
        <v>0</v>
      </c>
      <c r="E208" s="2">
        <f>IF('T4-2a. Medical'!E206="Not allowed",1,IF('T4-2a. Medical'!E208="Yes",1,0))</f>
        <v>0</v>
      </c>
      <c r="F208" s="2">
        <f>IF('T4-2a. Medical'!F206="Not allowed",1,IF('T4-2a. Medical'!F208="Yes",1,0))</f>
        <v>0</v>
      </c>
      <c r="G208" s="2">
        <f>IF('T4-2a. Medical'!G206="Not allowed",1,IF('T4-2a. Medical'!G208="Yes",1,0))</f>
        <v>1</v>
      </c>
      <c r="H208" s="2">
        <f>IF('T4-2a. Medical'!H206="Not allowed",1,IF('T4-2a. Medical'!H208="Yes",1,0))</f>
        <v>1</v>
      </c>
      <c r="I208" s="2">
        <f>IF('T4-2a. Medical'!I206="Not allowed",1,IF('T4-2a. Medical'!I208="Yes",1,0))</f>
        <v>0</v>
      </c>
      <c r="J208" s="2">
        <f>IF('T4-2a. Medical'!J206="Not allowed",1,IF('T4-2a. Medical'!J208="Yes",1,0))</f>
        <v>0</v>
      </c>
      <c r="K208" s="2">
        <f>IF('T4-2a. Medical'!K206="Not allowed",1,IF('T4-2a. Medical'!K208="Yes",1,0))</f>
        <v>1</v>
      </c>
      <c r="L208" s="2">
        <f>IF('T4-2a. Medical'!L206="Not allowed",1,IF('T4-2a. Medical'!L208="Yes",1,0))</f>
        <v>0</v>
      </c>
    </row>
    <row r="209" spans="1:12" ht="12.75" customHeight="1">
      <c r="B209" s="15" t="s">
        <v>78</v>
      </c>
      <c r="C209" s="2"/>
      <c r="D209" s="2"/>
      <c r="E209" s="2"/>
      <c r="F209" s="2"/>
      <c r="G209" s="2"/>
      <c r="H209" s="2"/>
      <c r="I209" s="2"/>
      <c r="J209" s="2"/>
      <c r="K209" s="2"/>
      <c r="L209" s="2"/>
    </row>
    <row r="210" spans="1:12" ht="12.75" customHeight="1">
      <c r="B210" s="15" t="s">
        <v>67</v>
      </c>
      <c r="C210" s="2"/>
      <c r="D210" s="2"/>
      <c r="E210" s="2"/>
      <c r="F210" s="2"/>
      <c r="G210" s="2"/>
      <c r="H210" s="2"/>
      <c r="I210" s="2"/>
      <c r="J210" s="2"/>
      <c r="K210" s="2"/>
      <c r="L210" s="2"/>
    </row>
    <row r="211" spans="1:12" ht="12.75" customHeight="1">
      <c r="B211" s="6" t="s">
        <v>61</v>
      </c>
      <c r="D211" s="5"/>
      <c r="E211" s="5"/>
      <c r="F211" s="5"/>
      <c r="G211" s="5"/>
      <c r="H211" s="5"/>
      <c r="I211" s="5"/>
      <c r="J211" s="5"/>
      <c r="K211" s="5"/>
      <c r="L211" s="5"/>
    </row>
    <row r="212" spans="1:12" ht="12.75" customHeight="1">
      <c r="B212" s="6"/>
      <c r="D212" s="5"/>
      <c r="E212" s="5"/>
      <c r="F212" s="5"/>
      <c r="G212" s="5"/>
      <c r="H212" s="5"/>
      <c r="I212" s="5"/>
      <c r="J212" s="5"/>
      <c r="K212" s="5"/>
      <c r="L212" s="5"/>
    </row>
    <row r="213" spans="1:12" ht="12.75" customHeight="1">
      <c r="A213" s="10">
        <v>25</v>
      </c>
      <c r="B213" s="1" t="s">
        <v>51</v>
      </c>
      <c r="C213" s="2">
        <f>IF('T4-2a. Medical'!C213="Not allowed",1,IF('T4-2a. Medical'!C213="Yes",1,0))</f>
        <v>0</v>
      </c>
      <c r="D213" s="2">
        <f>IF('T4-2a. Medical'!D213="Not allowed",1,IF('T4-2a. Medical'!D213="Yes",1,0))</f>
        <v>1</v>
      </c>
      <c r="E213" s="2">
        <f>IF('T4-2a. Medical'!E213="Not allowed",1,IF('T4-2a. Medical'!E213="Yes",1,0))</f>
        <v>1</v>
      </c>
      <c r="F213" s="2">
        <f>IF('T4-2a. Medical'!F213="Not allowed",1,IF('T4-2a. Medical'!F213="Yes",1,0))</f>
        <v>1</v>
      </c>
      <c r="G213" s="2">
        <f>IF('T4-2a. Medical'!G213="Not allowed",1,IF('T4-2a. Medical'!G213="Yes",1,0))</f>
        <v>0</v>
      </c>
      <c r="H213" s="2">
        <f>IF('T4-2a. Medical'!H213="Not allowed",1,IF('T4-2a. Medical'!H213="Yes",1,0))</f>
        <v>1</v>
      </c>
      <c r="I213" s="2">
        <f>IF('T4-2a. Medical'!I213="Not allowed",1,IF('T4-2a. Medical'!I213="Yes",1,0))</f>
        <v>0</v>
      </c>
      <c r="J213" s="2">
        <f>IF('T4-2a. Medical'!J213="Not allowed",1,IF('T4-2a. Medical'!J213="Yes",1,0))</f>
        <v>0</v>
      </c>
      <c r="K213" s="2">
        <f>IF('T4-2a. Medical'!K213="Not allowed",1,IF('T4-2a. Medical'!K213="Yes",1,0))</f>
        <v>0</v>
      </c>
      <c r="L213" s="2">
        <f>IF('T4-2a. Medical'!L213="Not allowed",1,IF('T4-2a. Medical'!L213="Yes",1,0))</f>
        <v>1</v>
      </c>
    </row>
    <row r="214" spans="1:12" ht="12.75" customHeight="1">
      <c r="B214" s="1" t="s">
        <v>52</v>
      </c>
      <c r="C214" s="2"/>
      <c r="D214" s="2"/>
      <c r="E214" s="2"/>
      <c r="F214" s="2"/>
      <c r="G214" s="2"/>
      <c r="H214" s="2"/>
      <c r="I214" s="2"/>
      <c r="J214" s="2"/>
      <c r="K214" s="2"/>
      <c r="L214" s="2"/>
    </row>
    <row r="215" spans="1:12" ht="12.75" customHeight="1">
      <c r="B215" s="6" t="s">
        <v>61</v>
      </c>
      <c r="D215" s="5"/>
      <c r="E215" s="5"/>
      <c r="F215" s="5"/>
      <c r="G215" s="5"/>
      <c r="H215" s="5"/>
      <c r="I215" s="5"/>
      <c r="J215" s="5"/>
      <c r="K215" s="5"/>
      <c r="L215" s="5"/>
    </row>
    <row r="216" spans="1:12" ht="12.75" customHeight="1">
      <c r="B216" s="12"/>
      <c r="C216" s="12"/>
      <c r="D216" s="12"/>
      <c r="E216" s="12"/>
      <c r="F216" s="12"/>
      <c r="G216" s="12"/>
      <c r="H216" s="12"/>
      <c r="I216" s="12"/>
      <c r="J216" s="12"/>
      <c r="K216" s="12"/>
      <c r="L216" s="12"/>
    </row>
    <row r="217" spans="1:12" ht="12.75" customHeight="1">
      <c r="A217" s="10">
        <v>26</v>
      </c>
      <c r="B217" s="1" t="s">
        <v>206</v>
      </c>
      <c r="C217" s="2"/>
      <c r="D217" s="2"/>
      <c r="E217" s="2"/>
      <c r="F217" s="2"/>
      <c r="G217" s="2"/>
      <c r="H217" s="2"/>
      <c r="I217" s="2"/>
      <c r="J217" s="2"/>
      <c r="K217" s="2"/>
      <c r="L217" s="2"/>
    </row>
    <row r="218" spans="1:12" ht="12.75" customHeight="1">
      <c r="B218" s="15" t="s">
        <v>207</v>
      </c>
      <c r="C218" s="2">
        <f>IF('T4-2a. Medical'!C218="Not allowed",1,IF('T4-2a. Medical'!C218="Set",1,IF('T4-2a. Medical'!C218="Approved",0.5,0)))</f>
        <v>0.5</v>
      </c>
      <c r="D218" s="2">
        <f>IF('T4-2a. Medical'!D218="Not allowed",1,IF('T4-2a. Medical'!D218="Set",1,IF('T4-2a. Medical'!D218="Approved",0.5,0)))</f>
        <v>1</v>
      </c>
      <c r="E218" s="2">
        <f>IF('T4-2a. Medical'!E218="Not allowed",1,IF('T4-2a. Medical'!E218="Set",1,IF('T4-2a. Medical'!E218="Approved",0.5,0)))</f>
        <v>0</v>
      </c>
      <c r="F218" s="2">
        <f>IF('T4-2a. Medical'!F218="Not allowed",1,IF('T4-2a. Medical'!F218="Set",1,IF('T4-2a. Medical'!F218="Approved",0.5,0)))</f>
        <v>0.5</v>
      </c>
      <c r="G218" s="2">
        <f>IF('T4-2a. Medical'!G218="Not allowed",1,IF('T4-2a. Medical'!G218="Set",1,IF('T4-2a. Medical'!G218="Approved",0.5,0)))</f>
        <v>0.5</v>
      </c>
      <c r="H218" s="2">
        <f>IF('T4-2a. Medical'!H218="Not allowed",1,IF('T4-2a. Medical'!H218="Set",1,IF('T4-2a. Medical'!H218="Approved",0.5,0)))</f>
        <v>0</v>
      </c>
      <c r="I218" s="2">
        <f>IF('T4-2a. Medical'!I218="Not allowed",1,IF('T4-2a. Medical'!I218="Set",1,IF('T4-2a. Medical'!I218="Approved",0.5,0)))</f>
        <v>0</v>
      </c>
      <c r="J218" s="2">
        <f>IF('T4-2a. Medical'!J218="Not allowed",1,IF('T4-2a. Medical'!J218="Set",1,IF('T4-2a. Medical'!J218="Approved",0.5,0)))</f>
        <v>0</v>
      </c>
      <c r="K218" s="2">
        <f>IF('T4-2a. Medical'!K218="Not allowed",1,IF('T4-2a. Medical'!K218="Set",1,IF('T4-2a. Medical'!K218="Approved",0.5,0)))</f>
        <v>0.5</v>
      </c>
      <c r="L218" s="2">
        <f>IF('T4-2a. Medical'!L218="Not allowed",1,IF('T4-2a. Medical'!L218="Set",1,IF('T4-2a. Medical'!L218="Approved",0.5,0)))</f>
        <v>1</v>
      </c>
    </row>
    <row r="219" spans="1:12" ht="12.75" customHeight="1">
      <c r="B219" s="15" t="s">
        <v>208</v>
      </c>
      <c r="C219" s="2">
        <f>IF('T4-2a. Medical'!C219="Not allowed",1,IF('T4-2a. Medical'!C219="Set",1,IF('T4-2a. Medical'!C219="Approved",0.5,0)))</f>
        <v>0.5</v>
      </c>
      <c r="D219" s="2">
        <f>IF('T4-2a. Medical'!D219="Not allowed",1,IF('T4-2a. Medical'!D219="Set",1,IF('T4-2a. Medical'!D219="Approved",0.5,0)))</f>
        <v>1</v>
      </c>
      <c r="E219" s="2">
        <f>IF('T4-2a. Medical'!E219="Not allowed",1,IF('T4-2a. Medical'!E219="Set",1,IF('T4-2a. Medical'!E219="Approved",0.5,0)))</f>
        <v>0</v>
      </c>
      <c r="F219" s="2">
        <f>IF('T4-2a. Medical'!F219="Not allowed",1,IF('T4-2a. Medical'!F219="Set",1,IF('T4-2a. Medical'!F219="Approved",0.5,0)))</f>
        <v>0.5</v>
      </c>
      <c r="G219" s="2">
        <f>IF('T4-2a. Medical'!G219="Not allowed",1,IF('T4-2a. Medical'!G219="Set",1,IF('T4-2a. Medical'!G219="Approved",0.5,0)))</f>
        <v>0.5</v>
      </c>
      <c r="H219" s="2">
        <f>IF('T4-2a. Medical'!H219="Not allowed",1,IF('T4-2a. Medical'!H219="Set",1,IF('T4-2a. Medical'!H219="Approved",0.5,0)))</f>
        <v>1</v>
      </c>
      <c r="I219" s="2">
        <f>IF('T4-2a. Medical'!I219="Not allowed",1,IF('T4-2a. Medical'!I219="Set",1,IF('T4-2a. Medical'!I219="Approved",0.5,0)))</f>
        <v>0</v>
      </c>
      <c r="J219" s="2">
        <f>IF('T4-2a. Medical'!J219="Not allowed",1,IF('T4-2a. Medical'!J219="Set",1,IF('T4-2a. Medical'!J219="Approved",0.5,0)))</f>
        <v>0</v>
      </c>
      <c r="K219" s="2">
        <f>IF('T4-2a. Medical'!K219="Not allowed",1,IF('T4-2a. Medical'!K219="Set",1,IF('T4-2a. Medical'!K219="Approved",0.5,0)))</f>
        <v>0.5</v>
      </c>
      <c r="L219" s="2">
        <f>IF('T4-2a. Medical'!L219="Not allowed",1,IF('T4-2a. Medical'!L219="Set",1,IF('T4-2a. Medical'!L219="Approved",0.5,0)))</f>
        <v>1</v>
      </c>
    </row>
    <row r="220" spans="1:12" ht="12.75" customHeight="1">
      <c r="B220" s="6" t="s">
        <v>61</v>
      </c>
      <c r="D220" s="5"/>
      <c r="E220" s="5"/>
      <c r="F220" s="5"/>
      <c r="G220" s="5"/>
      <c r="H220" s="5"/>
      <c r="I220" s="5"/>
      <c r="J220" s="5"/>
      <c r="K220" s="5"/>
      <c r="L220" s="5"/>
    </row>
    <row r="221" spans="1:12" ht="12.75" customHeight="1">
      <c r="A221" s="41"/>
      <c r="B221" s="42"/>
      <c r="C221" s="42"/>
      <c r="D221" s="43"/>
      <c r="E221" s="42"/>
      <c r="F221" s="38"/>
      <c r="G221" s="38"/>
      <c r="H221" s="38"/>
      <c r="I221" s="38"/>
      <c r="J221" s="38"/>
      <c r="K221" s="38"/>
      <c r="L221" s="38"/>
    </row>
    <row r="222" spans="1:12" ht="12.75" customHeight="1">
      <c r="B222" s="6"/>
    </row>
    <row r="223" spans="1:12" ht="12.75" customHeight="1">
      <c r="A223" s="10" t="s">
        <v>79</v>
      </c>
      <c r="B223" s="5" t="s">
        <v>152</v>
      </c>
    </row>
    <row r="224" spans="1:12" ht="12.75" customHeight="1">
      <c r="B224" s="6"/>
    </row>
    <row r="225" spans="2:2" ht="12.75" customHeight="1">
      <c r="B225" s="6"/>
    </row>
    <row r="226" spans="2:2" ht="12.75" customHeight="1"/>
    <row r="227" spans="2:2" ht="12.75" customHeight="1">
      <c r="B227" s="6"/>
    </row>
    <row r="228" spans="2:2" ht="12.75" customHeight="1">
      <c r="B228" s="6"/>
    </row>
    <row r="229" spans="2:2" ht="12.75" customHeight="1">
      <c r="B229" s="6"/>
    </row>
    <row r="230" spans="2:2" ht="12.75" customHeight="1">
      <c r="B230" s="6"/>
    </row>
    <row r="231" spans="2:2" ht="12.75" customHeight="1"/>
    <row r="232" spans="2:2" ht="12.75" customHeight="1">
      <c r="B232" s="6"/>
    </row>
    <row r="233" spans="2:2" ht="12.75" customHeight="1">
      <c r="B233" s="6"/>
    </row>
    <row r="234" spans="2:2" ht="12.75" customHeight="1">
      <c r="B234" s="6"/>
    </row>
    <row r="235" spans="2:2" ht="12.75" customHeight="1">
      <c r="B235" s="6"/>
    </row>
    <row r="236" spans="2:2" ht="12.75" customHeight="1">
      <c r="B236" s="6"/>
    </row>
    <row r="237" spans="2:2" ht="12.75" customHeight="1">
      <c r="B237" s="6"/>
    </row>
    <row r="238" spans="2:2" ht="12.75" customHeight="1"/>
    <row r="239" spans="2:2" ht="12.75" customHeight="1">
      <c r="B239" s="6"/>
    </row>
    <row r="240" spans="2:2" ht="12.75" customHeight="1">
      <c r="B240" s="6"/>
    </row>
    <row r="241" spans="2:2" ht="12.75" customHeight="1">
      <c r="B241" s="6"/>
    </row>
    <row r="242" spans="2:2" ht="12.75" customHeight="1">
      <c r="B242" s="6"/>
    </row>
    <row r="243" spans="2:2" ht="12.75" customHeight="1">
      <c r="B243" s="6"/>
    </row>
    <row r="244" spans="2:2" ht="12.75" customHeight="1"/>
    <row r="245" spans="2:2" ht="12.75" customHeight="1">
      <c r="B245" s="6"/>
    </row>
    <row r="246" spans="2:2" ht="12.75" customHeight="1">
      <c r="B246" s="6"/>
    </row>
    <row r="247" spans="2:2" ht="12.75" customHeight="1">
      <c r="B247" s="6"/>
    </row>
    <row r="248" spans="2:2" ht="12.75" customHeight="1"/>
    <row r="249" spans="2:2" ht="12.75" customHeight="1"/>
    <row r="250" spans="2:2" ht="12.75" customHeight="1"/>
    <row r="251" spans="2:2" ht="12.75" customHeight="1"/>
    <row r="252" spans="2:2" ht="12.75" customHeight="1">
      <c r="B252" s="6"/>
    </row>
    <row r="253" spans="2:2" ht="12.75" customHeight="1">
      <c r="B253" s="6"/>
    </row>
    <row r="254" spans="2:2" ht="12.75" customHeight="1">
      <c r="B254" s="6"/>
    </row>
    <row r="255" spans="2:2" ht="12.75" customHeight="1">
      <c r="B255" s="6"/>
    </row>
    <row r="256" spans="2:2" ht="12.75" customHeight="1">
      <c r="B256" s="6"/>
    </row>
    <row r="257" spans="2:6" ht="12.75" customHeight="1">
      <c r="B257" s="6"/>
    </row>
    <row r="258" spans="2:6" ht="12.75" customHeight="1"/>
    <row r="259" spans="2:6" ht="12.75" customHeight="1">
      <c r="B259" s="6"/>
    </row>
    <row r="260" spans="2:6" ht="12.75" customHeight="1">
      <c r="B260" s="6"/>
    </row>
    <row r="261" spans="2:6" ht="12.75" customHeight="1">
      <c r="B261" s="6"/>
    </row>
    <row r="262" spans="2:6" ht="12.75" customHeight="1">
      <c r="B262" s="6"/>
    </row>
    <row r="263" spans="2:6" ht="12.75" customHeight="1">
      <c r="B263" s="6"/>
    </row>
    <row r="264" spans="2:6" ht="12.75" customHeight="1">
      <c r="B264" s="6"/>
    </row>
    <row r="265" spans="2:6" ht="12.75" customHeight="1"/>
    <row r="266" spans="2:6" ht="12.75" customHeight="1">
      <c r="B266" s="6"/>
    </row>
    <row r="267" spans="2:6" ht="12.75" customHeight="1">
      <c r="B267" s="6"/>
    </row>
    <row r="268" spans="2:6" ht="12.75" customHeight="1">
      <c r="B268" s="6"/>
    </row>
    <row r="269" spans="2:6" ht="12.75" customHeight="1">
      <c r="B269" s="6"/>
      <c r="F269" s="20"/>
    </row>
    <row r="270" spans="2:6" ht="12.75" customHeight="1">
      <c r="B270" s="6"/>
    </row>
    <row r="271" spans="2:6" ht="12.75" customHeight="1"/>
    <row r="272" spans="2:6" ht="12.75" customHeight="1">
      <c r="B272" s="6"/>
    </row>
    <row r="273" spans="2:2" ht="12.75" customHeight="1">
      <c r="B273" s="6"/>
    </row>
    <row r="274" spans="2:2" ht="12.75" customHeight="1">
      <c r="B274" s="6"/>
    </row>
    <row r="275" spans="2:2" ht="12.75" customHeight="1">
      <c r="B275" s="6"/>
    </row>
    <row r="276" spans="2:2" ht="12.75" customHeight="1">
      <c r="B276" s="6"/>
    </row>
    <row r="277" spans="2:2" ht="12.75" customHeight="1">
      <c r="B277" s="6"/>
    </row>
    <row r="278" spans="2:2" ht="12.75" customHeight="1">
      <c r="B278" s="6"/>
    </row>
    <row r="279" spans="2:2" ht="12.75" customHeight="1"/>
    <row r="280" spans="2:2" ht="12.75" customHeight="1">
      <c r="B280" s="6"/>
    </row>
    <row r="281" spans="2:2" ht="12.75" customHeight="1">
      <c r="B281" s="6"/>
    </row>
    <row r="282" spans="2:2" ht="12.75" customHeight="1">
      <c r="B282" s="6"/>
    </row>
    <row r="283" spans="2:2" ht="12.75" customHeight="1"/>
    <row r="284" spans="2:2" ht="12.75" customHeight="1">
      <c r="B284" s="6"/>
    </row>
    <row r="285" spans="2:2" ht="12.75" customHeight="1">
      <c r="B285" s="6"/>
    </row>
    <row r="286" spans="2:2" ht="12.75" customHeight="1">
      <c r="B286" s="6"/>
    </row>
  </sheetData>
  <phoneticPr fontId="4"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L286"/>
  <sheetViews>
    <sheetView zoomScale="75" workbookViewId="0">
      <pane ySplit="3" topLeftCell="A216" activePane="bottomLeft" state="frozen"/>
      <selection activeCell="G115" sqref="G115"/>
      <selection pane="bottomLeft"/>
    </sheetView>
  </sheetViews>
  <sheetFormatPr defaultRowHeight="12.75" customHeight="1"/>
  <cols>
    <col min="1" max="1" width="6.7109375" style="10" customWidth="1"/>
    <col min="2" max="2" width="110.140625" style="5" customWidth="1"/>
    <col min="3" max="3" width="9.140625" style="5"/>
    <col min="4" max="16384" width="9.140625" style="1"/>
  </cols>
  <sheetData>
    <row r="1" spans="1:12" ht="12.75" customHeight="1">
      <c r="A1" s="56" t="s">
        <v>340</v>
      </c>
      <c r="B1" s="11"/>
      <c r="C1" s="11"/>
    </row>
    <row r="2" spans="1:12" ht="12.75" customHeight="1">
      <c r="B2" s="11"/>
      <c r="C2" s="11"/>
    </row>
    <row r="3" spans="1:12" ht="12.75" customHeight="1">
      <c r="A3" s="40"/>
      <c r="B3" s="34"/>
      <c r="C3" s="34" t="s">
        <v>231</v>
      </c>
      <c r="D3" s="35" t="s">
        <v>53</v>
      </c>
      <c r="E3" s="35" t="s">
        <v>54</v>
      </c>
      <c r="F3" s="35" t="s">
        <v>55</v>
      </c>
      <c r="G3" s="35" t="s">
        <v>56</v>
      </c>
      <c r="H3" s="35" t="s">
        <v>57</v>
      </c>
      <c r="I3" s="35" t="s">
        <v>223</v>
      </c>
      <c r="J3" s="35" t="s">
        <v>58</v>
      </c>
      <c r="K3" s="35" t="s">
        <v>59</v>
      </c>
      <c r="L3" s="35" t="s">
        <v>60</v>
      </c>
    </row>
    <row r="5" spans="1:12" ht="12.75" customHeight="1">
      <c r="B5" s="12" t="s">
        <v>81</v>
      </c>
      <c r="C5" s="12"/>
      <c r="H5" s="49"/>
    </row>
    <row r="6" spans="1:12" ht="12.75" customHeight="1">
      <c r="B6" s="12"/>
      <c r="C6" s="12"/>
      <c r="H6" s="8"/>
    </row>
    <row r="7" spans="1:12" ht="12.75" customHeight="1">
      <c r="B7" s="13" t="s">
        <v>80</v>
      </c>
      <c r="C7" s="23"/>
      <c r="H7" s="8"/>
    </row>
    <row r="8" spans="1:12" ht="12.75" customHeight="1">
      <c r="H8" s="8"/>
    </row>
    <row r="9" spans="1:12" ht="12.75" customHeight="1">
      <c r="A9" s="10" t="s">
        <v>93</v>
      </c>
      <c r="B9" s="5" t="s">
        <v>82</v>
      </c>
      <c r="C9" s="2" t="s">
        <v>209</v>
      </c>
      <c r="D9" s="1" t="s">
        <v>209</v>
      </c>
      <c r="E9" s="1" t="s">
        <v>209</v>
      </c>
      <c r="F9" s="28" t="s">
        <v>209</v>
      </c>
      <c r="G9" s="1" t="s">
        <v>209</v>
      </c>
      <c r="H9" s="28" t="s">
        <v>209</v>
      </c>
      <c r="I9" s="1" t="s">
        <v>209</v>
      </c>
      <c r="J9" s="1" t="s">
        <v>209</v>
      </c>
      <c r="K9" s="1" t="s">
        <v>209</v>
      </c>
      <c r="L9" s="1" t="s">
        <v>209</v>
      </c>
    </row>
    <row r="10" spans="1:12" ht="12.75" customHeight="1">
      <c r="B10" s="6" t="s">
        <v>83</v>
      </c>
      <c r="C10" s="2" t="s">
        <v>209</v>
      </c>
      <c r="D10" s="1" t="s">
        <v>209</v>
      </c>
      <c r="E10" s="1" t="s">
        <v>209</v>
      </c>
      <c r="F10" s="28" t="s">
        <v>209</v>
      </c>
      <c r="G10" s="1" t="s">
        <v>209</v>
      </c>
      <c r="H10" s="28" t="s">
        <v>209</v>
      </c>
      <c r="I10" s="1" t="s">
        <v>209</v>
      </c>
      <c r="J10" s="1" t="s">
        <v>209</v>
      </c>
      <c r="K10" s="1" t="s">
        <v>209</v>
      </c>
      <c r="L10" s="1" t="s">
        <v>209</v>
      </c>
    </row>
    <row r="11" spans="1:12" ht="12.75" customHeight="1">
      <c r="B11" s="6" t="s">
        <v>84</v>
      </c>
      <c r="C11" s="2" t="s">
        <v>209</v>
      </c>
      <c r="D11" s="1" t="s">
        <v>209</v>
      </c>
      <c r="E11" s="1" t="s">
        <v>209</v>
      </c>
      <c r="F11" s="28" t="s">
        <v>209</v>
      </c>
      <c r="G11" s="1" t="s">
        <v>209</v>
      </c>
      <c r="H11" s="28" t="s">
        <v>192</v>
      </c>
      <c r="I11" s="1" t="s">
        <v>192</v>
      </c>
      <c r="J11" s="1" t="s">
        <v>209</v>
      </c>
      <c r="K11" s="1" t="s">
        <v>192</v>
      </c>
      <c r="L11" s="1" t="s">
        <v>209</v>
      </c>
    </row>
    <row r="12" spans="1:12" ht="12.75" customHeight="1">
      <c r="B12" s="6" t="s">
        <v>85</v>
      </c>
      <c r="C12" s="2" t="s">
        <v>209</v>
      </c>
      <c r="D12" s="1" t="s">
        <v>209</v>
      </c>
      <c r="E12" s="1" t="s">
        <v>209</v>
      </c>
      <c r="F12" s="28" t="s">
        <v>209</v>
      </c>
      <c r="G12" s="1" t="s">
        <v>209</v>
      </c>
      <c r="H12" s="28" t="s">
        <v>192</v>
      </c>
      <c r="I12" s="1" t="s">
        <v>27</v>
      </c>
      <c r="J12" s="1" t="s">
        <v>209</v>
      </c>
      <c r="K12" s="1" t="s">
        <v>192</v>
      </c>
      <c r="L12" s="1" t="s">
        <v>209</v>
      </c>
    </row>
    <row r="13" spans="1:12" ht="12.75" customHeight="1">
      <c r="B13" s="6" t="s">
        <v>61</v>
      </c>
      <c r="F13" s="25" t="s">
        <v>13</v>
      </c>
      <c r="H13" s="50" t="s">
        <v>279</v>
      </c>
      <c r="I13" s="5" t="s">
        <v>28</v>
      </c>
      <c r="K13" s="1" t="s">
        <v>298</v>
      </c>
      <c r="L13" s="48" t="s">
        <v>284</v>
      </c>
    </row>
    <row r="14" spans="1:12" ht="12.75" customHeight="1">
      <c r="B14" s="6"/>
      <c r="H14" s="8"/>
      <c r="I14" s="2"/>
    </row>
    <row r="15" spans="1:12" ht="12.75" customHeight="1">
      <c r="B15" s="13" t="s">
        <v>97</v>
      </c>
      <c r="C15" s="23"/>
      <c r="H15" s="8"/>
      <c r="I15" s="2"/>
    </row>
    <row r="16" spans="1:12" ht="12.75" customHeight="1">
      <c r="B16" s="6"/>
      <c r="H16" s="8"/>
      <c r="I16" s="2"/>
    </row>
    <row r="17" spans="1:12" ht="12.75" customHeight="1">
      <c r="A17" s="10">
        <v>2</v>
      </c>
      <c r="B17" s="5" t="s">
        <v>259</v>
      </c>
      <c r="H17" s="8"/>
    </row>
    <row r="18" spans="1:12" ht="12.75" customHeight="1">
      <c r="B18" s="14" t="s">
        <v>153</v>
      </c>
      <c r="C18" s="5" t="s">
        <v>209</v>
      </c>
      <c r="D18" s="1" t="s">
        <v>209</v>
      </c>
      <c r="E18" s="1" t="s">
        <v>209</v>
      </c>
      <c r="F18" s="51" t="s">
        <v>192</v>
      </c>
      <c r="G18" s="1" t="s">
        <v>209</v>
      </c>
      <c r="H18" s="22" t="s">
        <v>192</v>
      </c>
      <c r="I18" s="1" t="s">
        <v>209</v>
      </c>
      <c r="J18" s="1" t="s">
        <v>209</v>
      </c>
      <c r="K18" s="1" t="s">
        <v>192</v>
      </c>
      <c r="L18" s="1" t="s">
        <v>209</v>
      </c>
    </row>
    <row r="19" spans="1:12" ht="12.75" customHeight="1">
      <c r="B19" s="14" t="s">
        <v>154</v>
      </c>
      <c r="H19" s="8"/>
    </row>
    <row r="20" spans="1:12" ht="12.75" customHeight="1">
      <c r="B20" s="14" t="s">
        <v>155</v>
      </c>
      <c r="C20" s="5" t="s">
        <v>209</v>
      </c>
      <c r="D20" s="1" t="s">
        <v>209</v>
      </c>
      <c r="E20" s="1" t="s">
        <v>209</v>
      </c>
      <c r="F20" s="51" t="s">
        <v>192</v>
      </c>
      <c r="G20" s="1" t="s">
        <v>209</v>
      </c>
      <c r="H20" s="22" t="s">
        <v>192</v>
      </c>
      <c r="I20" s="1" t="s">
        <v>192</v>
      </c>
      <c r="J20" s="1" t="s">
        <v>209</v>
      </c>
      <c r="K20" s="1" t="s">
        <v>192</v>
      </c>
      <c r="L20" s="1" t="s">
        <v>209</v>
      </c>
    </row>
    <row r="21" spans="1:12" ht="12.75" customHeight="1">
      <c r="B21" s="14" t="s">
        <v>154</v>
      </c>
      <c r="H21" s="8"/>
    </row>
    <row r="22" spans="1:12" ht="12.75" customHeight="1">
      <c r="B22" s="6" t="s">
        <v>61</v>
      </c>
      <c r="C22" s="5" t="s">
        <v>232</v>
      </c>
      <c r="D22" s="2" t="s">
        <v>210</v>
      </c>
      <c r="F22" s="1" t="s">
        <v>329</v>
      </c>
      <c r="H22" s="29" t="s">
        <v>253</v>
      </c>
      <c r="I22" s="5" t="s">
        <v>293</v>
      </c>
      <c r="K22" s="20" t="s">
        <v>260</v>
      </c>
    </row>
    <row r="24" spans="1:12" ht="12.75" customHeight="1">
      <c r="A24" s="10">
        <v>3</v>
      </c>
      <c r="B24" s="1" t="s">
        <v>156</v>
      </c>
      <c r="C24" s="2"/>
    </row>
    <row r="25" spans="1:12" ht="12.75" customHeight="1">
      <c r="B25" s="15" t="s">
        <v>157</v>
      </c>
      <c r="C25" s="2"/>
      <c r="K25" s="1" t="s">
        <v>192</v>
      </c>
    </row>
    <row r="26" spans="1:12" ht="12.75" customHeight="1">
      <c r="B26" s="15" t="s">
        <v>62</v>
      </c>
      <c r="C26" s="2"/>
    </row>
    <row r="27" spans="1:12" ht="12.75" customHeight="1">
      <c r="B27" s="15" t="s">
        <v>63</v>
      </c>
      <c r="C27" s="2"/>
    </row>
    <row r="28" spans="1:12" ht="12.75" customHeight="1">
      <c r="B28" s="15" t="s">
        <v>86</v>
      </c>
      <c r="C28" s="2"/>
      <c r="F28" s="51" t="s">
        <v>192</v>
      </c>
    </row>
    <row r="29" spans="1:12" ht="12.75" customHeight="1">
      <c r="B29" s="15" t="s">
        <v>158</v>
      </c>
      <c r="C29" s="2"/>
      <c r="K29" s="1" t="s">
        <v>192</v>
      </c>
    </row>
    <row r="30" spans="1:12" ht="12.75" customHeight="1">
      <c r="B30" s="15" t="s">
        <v>64</v>
      </c>
      <c r="C30" s="2"/>
    </row>
    <row r="31" spans="1:12" ht="12.75" customHeight="1">
      <c r="B31" s="15" t="s">
        <v>65</v>
      </c>
      <c r="C31" s="2"/>
      <c r="F31" s="52" t="s">
        <v>192</v>
      </c>
      <c r="I31" s="1" t="s">
        <v>192</v>
      </c>
    </row>
    <row r="32" spans="1:12" ht="12.75" customHeight="1">
      <c r="B32" s="16" t="s">
        <v>61</v>
      </c>
      <c r="C32" s="2"/>
      <c r="F32" s="1" t="s">
        <v>328</v>
      </c>
      <c r="I32" s="1" t="s">
        <v>12</v>
      </c>
    </row>
    <row r="33" spans="1:11" ht="12.75" customHeight="1">
      <c r="B33" s="6"/>
    </row>
    <row r="34" spans="1:11" ht="12.75" customHeight="1">
      <c r="A34" s="10" t="s">
        <v>159</v>
      </c>
      <c r="B34" s="5" t="s">
        <v>160</v>
      </c>
    </row>
    <row r="35" spans="1:11" ht="12.75" customHeight="1">
      <c r="B35" s="5" t="s">
        <v>161</v>
      </c>
    </row>
    <row r="36" spans="1:11" ht="12.75" customHeight="1">
      <c r="B36" s="15" t="s">
        <v>87</v>
      </c>
      <c r="C36" s="2" t="s">
        <v>192</v>
      </c>
      <c r="F36" s="52" t="s">
        <v>192</v>
      </c>
      <c r="K36" s="1" t="s">
        <v>192</v>
      </c>
    </row>
    <row r="37" spans="1:11" ht="12.75" customHeight="1">
      <c r="B37" s="15" t="s">
        <v>88</v>
      </c>
      <c r="C37" s="2" t="s">
        <v>192</v>
      </c>
      <c r="F37" s="52" t="s">
        <v>192</v>
      </c>
    </row>
    <row r="38" spans="1:11" ht="12.75" customHeight="1">
      <c r="B38" s="15" t="s">
        <v>89</v>
      </c>
      <c r="C38" s="2"/>
      <c r="F38" s="52" t="s">
        <v>192</v>
      </c>
    </row>
    <row r="39" spans="1:11" ht="12.75" customHeight="1">
      <c r="B39" s="15" t="s">
        <v>90</v>
      </c>
      <c r="C39" s="2"/>
      <c r="D39" s="1" t="s">
        <v>192</v>
      </c>
      <c r="F39" s="52"/>
      <c r="I39" s="1" t="s">
        <v>192</v>
      </c>
      <c r="J39" s="1" t="s">
        <v>192</v>
      </c>
    </row>
    <row r="40" spans="1:11" ht="12.75" customHeight="1">
      <c r="B40" s="16" t="s">
        <v>61</v>
      </c>
      <c r="C40" s="2"/>
      <c r="F40" s="52"/>
    </row>
    <row r="41" spans="1:11" ht="12.75" customHeight="1">
      <c r="B41" s="5" t="s">
        <v>162</v>
      </c>
      <c r="F41" s="52"/>
    </row>
    <row r="42" spans="1:11" ht="12.75" customHeight="1">
      <c r="B42" s="15" t="s">
        <v>87</v>
      </c>
      <c r="C42" s="2" t="s">
        <v>192</v>
      </c>
      <c r="F42" s="52" t="s">
        <v>192</v>
      </c>
      <c r="K42" s="1" t="s">
        <v>192</v>
      </c>
    </row>
    <row r="43" spans="1:11" ht="12.75" customHeight="1">
      <c r="B43" s="15" t="s">
        <v>88</v>
      </c>
      <c r="C43" s="5" t="s">
        <v>192</v>
      </c>
      <c r="F43" s="52" t="s">
        <v>192</v>
      </c>
      <c r="G43" s="1" t="s">
        <v>192</v>
      </c>
    </row>
    <row r="44" spans="1:11" ht="12.75" customHeight="1">
      <c r="B44" s="15" t="s">
        <v>89</v>
      </c>
      <c r="C44" s="2"/>
      <c r="F44" s="52" t="s">
        <v>192</v>
      </c>
    </row>
    <row r="45" spans="1:11" ht="12.75" customHeight="1">
      <c r="B45" s="15" t="s">
        <v>90</v>
      </c>
      <c r="C45" s="2"/>
      <c r="D45" s="1" t="s">
        <v>192</v>
      </c>
      <c r="F45" s="52"/>
      <c r="I45" s="1" t="s">
        <v>192</v>
      </c>
      <c r="J45" s="1" t="s">
        <v>192</v>
      </c>
    </row>
    <row r="46" spans="1:11" ht="12.75" customHeight="1">
      <c r="B46" s="16" t="s">
        <v>61</v>
      </c>
      <c r="C46" s="2"/>
      <c r="F46" s="52" t="s">
        <v>319</v>
      </c>
      <c r="I46" s="7" t="s">
        <v>294</v>
      </c>
    </row>
    <row r="47" spans="1:11" ht="12.75" customHeight="1">
      <c r="B47" s="6"/>
    </row>
    <row r="48" spans="1:11" ht="12.75" customHeight="1">
      <c r="A48" s="10">
        <v>5</v>
      </c>
      <c r="B48" s="1" t="s">
        <v>224</v>
      </c>
      <c r="C48" s="2"/>
      <c r="H48" s="1" t="s">
        <v>225</v>
      </c>
    </row>
    <row r="49" spans="1:12" ht="12.75" customHeight="1">
      <c r="B49" s="15" t="s">
        <v>91</v>
      </c>
      <c r="C49" s="2" t="s">
        <v>192</v>
      </c>
      <c r="D49" s="2" t="s">
        <v>209</v>
      </c>
      <c r="E49" s="1" t="s">
        <v>192</v>
      </c>
      <c r="F49" s="52" t="s">
        <v>192</v>
      </c>
      <c r="G49" s="1" t="s">
        <v>192</v>
      </c>
      <c r="I49" s="1" t="s">
        <v>192</v>
      </c>
      <c r="J49" s="1" t="s">
        <v>192</v>
      </c>
      <c r="K49" s="1" t="s">
        <v>192</v>
      </c>
      <c r="L49" s="2" t="s">
        <v>192</v>
      </c>
    </row>
    <row r="50" spans="1:12" ht="12.75" customHeight="1">
      <c r="B50" s="15" t="s">
        <v>163</v>
      </c>
      <c r="C50" s="2" t="s">
        <v>209</v>
      </c>
      <c r="D50" s="1" t="s">
        <v>192</v>
      </c>
      <c r="E50" s="1" t="s">
        <v>209</v>
      </c>
      <c r="F50" s="1" t="s">
        <v>192</v>
      </c>
      <c r="G50" s="1" t="s">
        <v>192</v>
      </c>
      <c r="I50" s="1" t="s">
        <v>192</v>
      </c>
      <c r="J50" s="1" t="s">
        <v>192</v>
      </c>
      <c r="K50" s="1" t="s">
        <v>192</v>
      </c>
      <c r="L50" s="2" t="s">
        <v>209</v>
      </c>
    </row>
    <row r="51" spans="1:12" ht="12.75" customHeight="1">
      <c r="B51" s="15" t="s">
        <v>92</v>
      </c>
      <c r="C51" s="2" t="s">
        <v>209</v>
      </c>
      <c r="D51" s="1" t="s">
        <v>192</v>
      </c>
      <c r="E51" s="1" t="s">
        <v>209</v>
      </c>
      <c r="F51" s="1" t="s">
        <v>192</v>
      </c>
      <c r="G51" s="1" t="s">
        <v>192</v>
      </c>
      <c r="I51" s="1" t="s">
        <v>192</v>
      </c>
      <c r="J51" s="1" t="s">
        <v>192</v>
      </c>
      <c r="K51" s="1" t="s">
        <v>209</v>
      </c>
      <c r="L51" s="1" t="s">
        <v>192</v>
      </c>
    </row>
    <row r="52" spans="1:12" ht="12.75" customHeight="1">
      <c r="B52" s="6" t="s">
        <v>61</v>
      </c>
      <c r="D52" s="1" t="s">
        <v>212</v>
      </c>
      <c r="H52" s="1" t="s">
        <v>295</v>
      </c>
      <c r="L52" s="5" t="s">
        <v>305</v>
      </c>
    </row>
    <row r="53" spans="1:12" ht="12.75" customHeight="1">
      <c r="B53" s="6"/>
    </row>
    <row r="54" spans="1:12" ht="12.75" customHeight="1">
      <c r="A54" s="3">
        <v>6</v>
      </c>
      <c r="B54" s="3" t="s">
        <v>228</v>
      </c>
      <c r="C54" s="3" t="s">
        <v>209</v>
      </c>
      <c r="D54" s="3" t="s">
        <v>209</v>
      </c>
      <c r="E54" s="1" t="s">
        <v>209</v>
      </c>
      <c r="F54" s="52" t="s">
        <v>209</v>
      </c>
      <c r="G54" s="1" t="s">
        <v>209</v>
      </c>
      <c r="H54" s="1" t="s">
        <v>225</v>
      </c>
      <c r="I54" s="1" t="s">
        <v>209</v>
      </c>
      <c r="J54" s="1" t="s">
        <v>209</v>
      </c>
      <c r="K54" s="1" t="s">
        <v>209</v>
      </c>
      <c r="L54" s="1" t="s">
        <v>209</v>
      </c>
    </row>
    <row r="55" spans="1:12" ht="12.75" customHeight="1">
      <c r="B55" s="5" t="s">
        <v>164</v>
      </c>
      <c r="C55" s="5" t="s">
        <v>209</v>
      </c>
      <c r="D55" s="5" t="s">
        <v>209</v>
      </c>
      <c r="E55" s="1" t="s">
        <v>192</v>
      </c>
      <c r="F55" s="51" t="s">
        <v>209</v>
      </c>
      <c r="G55" s="1" t="s">
        <v>192</v>
      </c>
      <c r="H55" s="1" t="s">
        <v>225</v>
      </c>
      <c r="I55" s="1" t="s">
        <v>209</v>
      </c>
      <c r="J55" s="1" t="s">
        <v>209</v>
      </c>
      <c r="K55" s="1" t="s">
        <v>192</v>
      </c>
      <c r="L55" s="1" t="s">
        <v>209</v>
      </c>
    </row>
    <row r="56" spans="1:12" ht="12.75" customHeight="1">
      <c r="B56" s="5" t="s">
        <v>165</v>
      </c>
      <c r="D56" s="5"/>
      <c r="F56" s="52" t="s">
        <v>192</v>
      </c>
    </row>
    <row r="57" spans="1:12" ht="12.75" customHeight="1">
      <c r="B57" s="6" t="s">
        <v>166</v>
      </c>
      <c r="D57" s="6"/>
      <c r="F57" s="54"/>
    </row>
    <row r="58" spans="1:12" ht="12.75" customHeight="1">
      <c r="B58" s="6" t="s">
        <v>61</v>
      </c>
      <c r="D58" s="6"/>
      <c r="E58" s="1" t="s">
        <v>275</v>
      </c>
      <c r="F58" s="51" t="s">
        <v>320</v>
      </c>
      <c r="K58" s="1" t="s">
        <v>299</v>
      </c>
    </row>
    <row r="59" spans="1:12" ht="12.75" customHeight="1">
      <c r="B59" s="6"/>
    </row>
    <row r="60" spans="1:12" ht="12.75" customHeight="1">
      <c r="A60" s="10">
        <v>7</v>
      </c>
      <c r="B60" s="1" t="s">
        <v>167</v>
      </c>
      <c r="C60" s="2"/>
    </row>
    <row r="61" spans="1:12" ht="12.75" customHeight="1">
      <c r="B61" s="14" t="s">
        <v>168</v>
      </c>
      <c r="C61" s="5" t="s">
        <v>192</v>
      </c>
      <c r="D61" s="1" t="s">
        <v>192</v>
      </c>
      <c r="E61" s="1" t="s">
        <v>192</v>
      </c>
      <c r="F61" s="1" t="s">
        <v>192</v>
      </c>
      <c r="G61" s="1" t="s">
        <v>192</v>
      </c>
      <c r="H61" s="52" t="s">
        <v>192</v>
      </c>
      <c r="I61" s="1" t="s">
        <v>192</v>
      </c>
      <c r="J61" s="1" t="s">
        <v>192</v>
      </c>
      <c r="K61" s="1" t="s">
        <v>192</v>
      </c>
      <c r="L61" s="1" t="s">
        <v>192</v>
      </c>
    </row>
    <row r="62" spans="1:12" ht="12.75" customHeight="1">
      <c r="B62" s="14" t="s">
        <v>169</v>
      </c>
      <c r="C62" s="5" t="s">
        <v>192</v>
      </c>
      <c r="D62" s="1" t="s">
        <v>192</v>
      </c>
      <c r="E62" s="1" t="s">
        <v>192</v>
      </c>
      <c r="F62" s="1" t="s">
        <v>192</v>
      </c>
      <c r="G62" s="1" t="s">
        <v>192</v>
      </c>
      <c r="I62" s="1" t="s">
        <v>192</v>
      </c>
      <c r="J62" s="1" t="s">
        <v>192</v>
      </c>
      <c r="K62" s="1" t="s">
        <v>192</v>
      </c>
      <c r="L62" s="1" t="s">
        <v>192</v>
      </c>
    </row>
    <row r="63" spans="1:12" ht="12.75" customHeight="1">
      <c r="B63" s="6" t="s">
        <v>61</v>
      </c>
      <c r="E63" s="1" t="s">
        <v>246</v>
      </c>
      <c r="H63" s="5" t="s">
        <v>296</v>
      </c>
    </row>
    <row r="64" spans="1:12" ht="12.75" customHeight="1">
      <c r="B64" s="6"/>
    </row>
    <row r="65" spans="1:12" ht="12.75" customHeight="1">
      <c r="A65" s="10">
        <v>8</v>
      </c>
      <c r="B65" s="1" t="s">
        <v>170</v>
      </c>
      <c r="C65" s="2"/>
    </row>
    <row r="66" spans="1:12" ht="12.75" customHeight="1">
      <c r="B66" s="14" t="s">
        <v>171</v>
      </c>
      <c r="H66" s="1" t="s">
        <v>192</v>
      </c>
    </row>
    <row r="67" spans="1:12" ht="12.75" customHeight="1">
      <c r="B67" s="14" t="s">
        <v>172</v>
      </c>
    </row>
    <row r="68" spans="1:12" ht="12.75" customHeight="1">
      <c r="B68" s="14" t="s">
        <v>173</v>
      </c>
      <c r="C68" s="5" t="s">
        <v>192</v>
      </c>
      <c r="D68" s="1" t="s">
        <v>192</v>
      </c>
      <c r="E68" s="1" t="s">
        <v>192</v>
      </c>
      <c r="F68" s="1" t="s">
        <v>192</v>
      </c>
      <c r="G68" s="1" t="s">
        <v>192</v>
      </c>
      <c r="I68" s="1" t="s">
        <v>192</v>
      </c>
      <c r="J68" s="1" t="s">
        <v>192</v>
      </c>
      <c r="K68" s="1" t="s">
        <v>192</v>
      </c>
      <c r="L68" s="1" t="s">
        <v>192</v>
      </c>
    </row>
    <row r="69" spans="1:12" ht="12.75" customHeight="1">
      <c r="B69" s="6" t="s">
        <v>61</v>
      </c>
      <c r="D69" s="1" t="s">
        <v>266</v>
      </c>
      <c r="E69" s="1" t="s">
        <v>276</v>
      </c>
      <c r="H69" s="5"/>
    </row>
    <row r="70" spans="1:12" ht="12.75" customHeight="1">
      <c r="B70" s="6"/>
    </row>
    <row r="71" spans="1:12" ht="12.75" customHeight="1">
      <c r="A71" s="10" t="s">
        <v>174</v>
      </c>
      <c r="B71" s="1" t="s">
        <v>175</v>
      </c>
      <c r="C71" s="2"/>
    </row>
    <row r="72" spans="1:12" ht="12.75" customHeight="1">
      <c r="B72" s="1" t="s">
        <v>186</v>
      </c>
      <c r="C72" s="2"/>
    </row>
    <row r="73" spans="1:12" ht="12.75" customHeight="1">
      <c r="B73" s="15" t="s">
        <v>176</v>
      </c>
      <c r="C73" s="2"/>
    </row>
    <row r="74" spans="1:12" ht="12.75" customHeight="1">
      <c r="B74" s="15" t="s">
        <v>177</v>
      </c>
      <c r="C74" s="2"/>
      <c r="H74" s="1" t="s">
        <v>192</v>
      </c>
    </row>
    <row r="75" spans="1:12" ht="12.75" customHeight="1">
      <c r="B75" s="14" t="s">
        <v>178</v>
      </c>
    </row>
    <row r="76" spans="1:12" ht="12.75" customHeight="1">
      <c r="B76" s="15" t="s">
        <v>179</v>
      </c>
      <c r="C76" s="2"/>
    </row>
    <row r="77" spans="1:12" ht="12.75" customHeight="1">
      <c r="B77" s="15" t="s">
        <v>66</v>
      </c>
      <c r="C77" s="2" t="s">
        <v>192</v>
      </c>
      <c r="D77" s="1" t="s">
        <v>192</v>
      </c>
      <c r="E77" s="1" t="s">
        <v>192</v>
      </c>
      <c r="F77" s="1" t="s">
        <v>192</v>
      </c>
      <c r="J77" s="1" t="s">
        <v>192</v>
      </c>
      <c r="K77" s="1" t="s">
        <v>192</v>
      </c>
      <c r="L77" s="1" t="s">
        <v>192</v>
      </c>
    </row>
    <row r="78" spans="1:12" ht="12.75" customHeight="1">
      <c r="B78" s="16" t="s">
        <v>213</v>
      </c>
      <c r="C78" s="2"/>
      <c r="H78" s="1" t="s">
        <v>225</v>
      </c>
    </row>
    <row r="79" spans="1:12" ht="12.75" customHeight="1">
      <c r="B79" s="15" t="s">
        <v>176</v>
      </c>
      <c r="C79" s="2"/>
    </row>
    <row r="80" spans="1:12" ht="12.75" customHeight="1">
      <c r="B80" s="15" t="s">
        <v>177</v>
      </c>
      <c r="C80" s="2"/>
    </row>
    <row r="81" spans="1:12" ht="12.75" customHeight="1">
      <c r="B81" s="14" t="s">
        <v>178</v>
      </c>
      <c r="I81" s="7" t="s">
        <v>30</v>
      </c>
    </row>
    <row r="82" spans="1:12" ht="12.75" customHeight="1">
      <c r="B82" s="15" t="s">
        <v>179</v>
      </c>
      <c r="C82" s="2"/>
      <c r="I82" s="7" t="s">
        <v>29</v>
      </c>
    </row>
    <row r="83" spans="1:12" ht="12.75" customHeight="1">
      <c r="B83" s="15" t="s">
        <v>66</v>
      </c>
      <c r="C83" s="2" t="s">
        <v>192</v>
      </c>
      <c r="D83" s="1" t="s">
        <v>192</v>
      </c>
      <c r="E83" s="1" t="s">
        <v>192</v>
      </c>
      <c r="F83" s="1" t="s">
        <v>192</v>
      </c>
      <c r="J83" s="1" t="s">
        <v>192</v>
      </c>
      <c r="K83" s="1" t="s">
        <v>192</v>
      </c>
      <c r="L83" s="1" t="s">
        <v>192</v>
      </c>
    </row>
    <row r="84" spans="1:12" ht="12.75" customHeight="1">
      <c r="B84" s="6" t="s">
        <v>61</v>
      </c>
      <c r="H84" s="1" t="s">
        <v>254</v>
      </c>
      <c r="K84" s="1" t="s">
        <v>261</v>
      </c>
    </row>
    <row r="85" spans="1:12" ht="12.75" customHeight="1">
      <c r="B85" s="15"/>
      <c r="C85" s="2"/>
    </row>
    <row r="86" spans="1:12" ht="12.75" customHeight="1">
      <c r="A86" s="10" t="s">
        <v>180</v>
      </c>
      <c r="B86" s="1" t="s">
        <v>181</v>
      </c>
      <c r="C86" s="2"/>
    </row>
    <row r="87" spans="1:12" ht="12.75" customHeight="1">
      <c r="B87" s="1" t="s">
        <v>186</v>
      </c>
      <c r="C87" s="2"/>
    </row>
    <row r="88" spans="1:12" ht="12.75" customHeight="1">
      <c r="B88" s="15" t="s">
        <v>182</v>
      </c>
      <c r="C88" s="2"/>
      <c r="H88" s="1" t="s">
        <v>192</v>
      </c>
      <c r="L88" s="1" t="s">
        <v>192</v>
      </c>
    </row>
    <row r="89" spans="1:12" ht="12.75" customHeight="1">
      <c r="B89" s="15" t="s">
        <v>183</v>
      </c>
      <c r="C89" s="2"/>
      <c r="E89" s="1" t="s">
        <v>192</v>
      </c>
      <c r="I89" s="1" t="s">
        <v>192</v>
      </c>
      <c r="K89" s="1" t="s">
        <v>192</v>
      </c>
    </row>
    <row r="90" spans="1:12" ht="12.75" customHeight="1">
      <c r="B90" s="15" t="s">
        <v>184</v>
      </c>
      <c r="C90" s="2"/>
      <c r="I90" s="1" t="s">
        <v>192</v>
      </c>
      <c r="K90" s="1" t="s">
        <v>192</v>
      </c>
    </row>
    <row r="91" spans="1:12" ht="12.75" customHeight="1">
      <c r="B91" s="15" t="s">
        <v>96</v>
      </c>
      <c r="C91" s="2" t="s">
        <v>192</v>
      </c>
      <c r="D91" s="1" t="s">
        <v>192</v>
      </c>
      <c r="F91" s="1" t="s">
        <v>192</v>
      </c>
      <c r="G91" s="1" t="s">
        <v>192</v>
      </c>
      <c r="J91" s="1" t="s">
        <v>192</v>
      </c>
    </row>
    <row r="92" spans="1:12" ht="12.75" customHeight="1">
      <c r="B92" s="16" t="s">
        <v>213</v>
      </c>
      <c r="C92" s="2"/>
      <c r="H92" s="1" t="s">
        <v>225</v>
      </c>
    </row>
    <row r="93" spans="1:12" ht="12.75" customHeight="1">
      <c r="B93" s="15" t="s">
        <v>182</v>
      </c>
      <c r="C93" s="2"/>
      <c r="L93" s="1" t="s">
        <v>192</v>
      </c>
    </row>
    <row r="94" spans="1:12" ht="12.75" customHeight="1">
      <c r="B94" s="15" t="s">
        <v>183</v>
      </c>
      <c r="C94" s="2"/>
      <c r="E94" s="1" t="s">
        <v>192</v>
      </c>
      <c r="I94" s="1" t="s">
        <v>192</v>
      </c>
      <c r="K94" s="1" t="s">
        <v>192</v>
      </c>
    </row>
    <row r="95" spans="1:12" ht="12.75" customHeight="1">
      <c r="B95" s="15" t="s">
        <v>184</v>
      </c>
      <c r="C95" s="2"/>
      <c r="I95" s="1" t="s">
        <v>192</v>
      </c>
      <c r="K95" s="1" t="s">
        <v>192</v>
      </c>
    </row>
    <row r="96" spans="1:12" ht="12.75" customHeight="1">
      <c r="B96" s="15" t="s">
        <v>96</v>
      </c>
      <c r="C96" s="2" t="s">
        <v>192</v>
      </c>
      <c r="D96" s="1" t="s">
        <v>192</v>
      </c>
      <c r="F96" s="1" t="s">
        <v>192</v>
      </c>
      <c r="G96" s="1" t="s">
        <v>192</v>
      </c>
      <c r="J96" s="1" t="s">
        <v>192</v>
      </c>
    </row>
    <row r="97" spans="1:12" ht="12.75" customHeight="1">
      <c r="B97" s="6" t="s">
        <v>61</v>
      </c>
      <c r="E97" s="1" t="s">
        <v>277</v>
      </c>
      <c r="H97" s="1" t="s">
        <v>24</v>
      </c>
      <c r="I97" s="5" t="s">
        <v>20</v>
      </c>
      <c r="J97" s="4" t="s">
        <v>38</v>
      </c>
      <c r="K97" s="5" t="s">
        <v>300</v>
      </c>
      <c r="L97" s="5" t="s">
        <v>112</v>
      </c>
    </row>
    <row r="98" spans="1:12" ht="12.75" customHeight="1">
      <c r="B98" s="1"/>
      <c r="C98" s="2"/>
    </row>
    <row r="99" spans="1:12" ht="12.75" customHeight="1">
      <c r="A99" s="10" t="s">
        <v>98</v>
      </c>
      <c r="B99" s="1" t="s">
        <v>185</v>
      </c>
      <c r="C99" s="2"/>
    </row>
    <row r="100" spans="1:12" ht="12.75" customHeight="1">
      <c r="B100" s="1" t="s">
        <v>186</v>
      </c>
      <c r="C100" s="2"/>
      <c r="K100" s="17"/>
      <c r="L100" s="18"/>
    </row>
    <row r="101" spans="1:12" ht="12.75" customHeight="1">
      <c r="B101" s="15" t="s">
        <v>187</v>
      </c>
      <c r="C101" s="2"/>
      <c r="K101" s="17"/>
    </row>
    <row r="102" spans="1:12" ht="12.75" customHeight="1">
      <c r="B102" s="15" t="s">
        <v>94</v>
      </c>
      <c r="C102" s="2" t="s">
        <v>192</v>
      </c>
      <c r="E102" s="1" t="s">
        <v>192</v>
      </c>
      <c r="K102" s="17"/>
    </row>
    <row r="103" spans="1:12" ht="12.75" customHeight="1">
      <c r="B103" s="15" t="s">
        <v>95</v>
      </c>
      <c r="C103" s="2" t="s">
        <v>192</v>
      </c>
      <c r="K103" s="53" t="s">
        <v>192</v>
      </c>
      <c r="L103" s="1" t="s">
        <v>192</v>
      </c>
    </row>
    <row r="104" spans="1:12" ht="12.75" customHeight="1">
      <c r="B104" s="15" t="s">
        <v>96</v>
      </c>
      <c r="C104" s="2"/>
      <c r="D104" s="1" t="s">
        <v>192</v>
      </c>
      <c r="F104" s="1" t="s">
        <v>192</v>
      </c>
      <c r="H104" s="1" t="s">
        <v>192</v>
      </c>
      <c r="J104" s="1" t="s">
        <v>192</v>
      </c>
      <c r="K104" s="17"/>
    </row>
    <row r="105" spans="1:12" ht="12.75" customHeight="1">
      <c r="B105" s="1" t="s">
        <v>188</v>
      </c>
      <c r="C105" s="2"/>
      <c r="H105" s="1" t="s">
        <v>225</v>
      </c>
      <c r="K105" s="17"/>
    </row>
    <row r="106" spans="1:12" ht="12.75" customHeight="1">
      <c r="B106" s="15" t="s">
        <v>187</v>
      </c>
      <c r="C106" s="2"/>
      <c r="K106" s="1" t="s">
        <v>192</v>
      </c>
    </row>
    <row r="107" spans="1:12" ht="12.75" customHeight="1">
      <c r="B107" s="15" t="s">
        <v>94</v>
      </c>
      <c r="C107" s="2" t="s">
        <v>192</v>
      </c>
      <c r="E107" s="1" t="s">
        <v>192</v>
      </c>
      <c r="G107" s="1" t="s">
        <v>192</v>
      </c>
    </row>
    <row r="108" spans="1:12" ht="12.75" customHeight="1">
      <c r="B108" s="15" t="s">
        <v>95</v>
      </c>
      <c r="C108" s="2" t="s">
        <v>192</v>
      </c>
      <c r="L108" s="1" t="s">
        <v>192</v>
      </c>
    </row>
    <row r="109" spans="1:12" ht="12.75" customHeight="1">
      <c r="B109" s="15" t="s">
        <v>96</v>
      </c>
      <c r="C109" s="2"/>
      <c r="D109" s="1" t="s">
        <v>192</v>
      </c>
      <c r="F109" s="1" t="s">
        <v>192</v>
      </c>
      <c r="J109" s="1" t="s">
        <v>192</v>
      </c>
    </row>
    <row r="110" spans="1:12" ht="12.75" customHeight="1">
      <c r="B110" s="6" t="s">
        <v>61</v>
      </c>
      <c r="D110" s="1" t="s">
        <v>267</v>
      </c>
      <c r="E110" s="1" t="s">
        <v>280</v>
      </c>
      <c r="K110" s="1" t="s">
        <v>317</v>
      </c>
      <c r="L110" s="1" t="s">
        <v>285</v>
      </c>
    </row>
    <row r="111" spans="1:12" ht="12.75" customHeight="1">
      <c r="B111" s="15"/>
      <c r="C111" s="2"/>
    </row>
    <row r="112" spans="1:12" ht="12.75" customHeight="1">
      <c r="B112" s="13" t="s">
        <v>189</v>
      </c>
      <c r="C112" s="23"/>
    </row>
    <row r="113" spans="1:12" ht="12.75" customHeight="1">
      <c r="B113" s="13"/>
      <c r="C113" s="23"/>
    </row>
    <row r="114" spans="1:12" ht="12.75" customHeight="1">
      <c r="A114" s="10">
        <v>12</v>
      </c>
      <c r="B114" s="5" t="s">
        <v>190</v>
      </c>
    </row>
    <row r="115" spans="1:12" ht="12.75" customHeight="1">
      <c r="B115" s="15" t="s">
        <v>73</v>
      </c>
      <c r="C115" s="2"/>
      <c r="D115" s="1" t="s">
        <v>192</v>
      </c>
      <c r="G115" s="1" t="s">
        <v>192</v>
      </c>
      <c r="H115" s="1" t="s">
        <v>192</v>
      </c>
      <c r="I115" s="1" t="s">
        <v>192</v>
      </c>
      <c r="J115" s="1" t="s">
        <v>192</v>
      </c>
    </row>
    <row r="116" spans="1:12" ht="12.75" customHeight="1">
      <c r="B116" s="15" t="s">
        <v>191</v>
      </c>
      <c r="C116" s="2"/>
    </row>
    <row r="117" spans="1:12" ht="12.75" customHeight="1">
      <c r="B117" s="15" t="s">
        <v>192</v>
      </c>
      <c r="C117" s="2" t="s">
        <v>192</v>
      </c>
      <c r="E117" s="1" t="s">
        <v>192</v>
      </c>
      <c r="F117" s="1" t="s">
        <v>192</v>
      </c>
      <c r="K117" s="1" t="s">
        <v>192</v>
      </c>
      <c r="L117" s="1" t="s">
        <v>192</v>
      </c>
    </row>
    <row r="118" spans="1:12" ht="12.75" customHeight="1">
      <c r="B118" s="15" t="s">
        <v>193</v>
      </c>
      <c r="C118" s="2"/>
    </row>
    <row r="119" spans="1:12" ht="12.75" customHeight="1">
      <c r="B119" s="6" t="s">
        <v>61</v>
      </c>
      <c r="D119" s="1" t="s">
        <v>214</v>
      </c>
      <c r="E119" s="1" t="s">
        <v>278</v>
      </c>
      <c r="F119" s="1" t="s">
        <v>330</v>
      </c>
      <c r="G119" s="1" t="s">
        <v>1</v>
      </c>
      <c r="I119" s="5" t="s">
        <v>17</v>
      </c>
      <c r="J119" s="1" t="s">
        <v>308</v>
      </c>
    </row>
    <row r="120" spans="1:12" ht="12.75" customHeight="1">
      <c r="B120" s="6"/>
    </row>
    <row r="121" spans="1:12" ht="12.75" customHeight="1">
      <c r="A121" s="10">
        <v>13</v>
      </c>
      <c r="B121" s="1" t="s">
        <v>194</v>
      </c>
      <c r="C121" s="2" t="s">
        <v>209</v>
      </c>
      <c r="D121" s="1" t="s">
        <v>209</v>
      </c>
      <c r="E121" s="1" t="s">
        <v>209</v>
      </c>
      <c r="F121" s="1" t="s">
        <v>209</v>
      </c>
      <c r="G121" s="1" t="s">
        <v>209</v>
      </c>
      <c r="H121" s="1" t="s">
        <v>209</v>
      </c>
      <c r="I121" s="1" t="s">
        <v>192</v>
      </c>
      <c r="J121" s="1" t="s">
        <v>209</v>
      </c>
      <c r="K121" s="1" t="s">
        <v>209</v>
      </c>
      <c r="L121" s="1" t="s">
        <v>209</v>
      </c>
    </row>
    <row r="122" spans="1:12" ht="12.75" customHeight="1">
      <c r="B122" s="6" t="s">
        <v>61</v>
      </c>
      <c r="D122" s="1" t="s">
        <v>268</v>
      </c>
      <c r="G122" s="1" t="s">
        <v>1</v>
      </c>
      <c r="J122" s="1" t="s">
        <v>309</v>
      </c>
      <c r="L122" s="1" t="s">
        <v>288</v>
      </c>
    </row>
    <row r="123" spans="1:12" ht="12.75" customHeight="1">
      <c r="B123" s="6"/>
    </row>
    <row r="124" spans="1:12" ht="12.75" customHeight="1">
      <c r="B124" s="13" t="s">
        <v>99</v>
      </c>
      <c r="C124" s="23"/>
    </row>
    <row r="125" spans="1:12" ht="12.75" customHeight="1">
      <c r="B125" s="6"/>
    </row>
    <row r="126" spans="1:12" ht="12.75" customHeight="1">
      <c r="A126" s="10">
        <v>14</v>
      </c>
      <c r="B126" s="5" t="s">
        <v>229</v>
      </c>
    </row>
    <row r="127" spans="1:12" ht="12.75" customHeight="1">
      <c r="B127" s="15" t="s">
        <v>73</v>
      </c>
      <c r="C127" s="2"/>
      <c r="H127" s="1" t="s">
        <v>192</v>
      </c>
    </row>
    <row r="128" spans="1:12" ht="12.75" customHeight="1">
      <c r="B128" s="15" t="s">
        <v>195</v>
      </c>
      <c r="C128" s="2"/>
      <c r="F128" s="1" t="s">
        <v>192</v>
      </c>
      <c r="I128" s="1" t="s">
        <v>192</v>
      </c>
      <c r="J128" s="1" t="s">
        <v>192</v>
      </c>
    </row>
    <row r="129" spans="1:12" ht="12.75" customHeight="1">
      <c r="B129" s="15" t="s">
        <v>66</v>
      </c>
      <c r="C129" s="2" t="s">
        <v>192</v>
      </c>
      <c r="D129" s="1" t="s">
        <v>192</v>
      </c>
      <c r="E129" s="1" t="s">
        <v>192</v>
      </c>
      <c r="G129" s="1" t="s">
        <v>192</v>
      </c>
      <c r="K129" s="1" t="s">
        <v>192</v>
      </c>
      <c r="L129" s="1" t="s">
        <v>192</v>
      </c>
    </row>
    <row r="130" spans="1:12" ht="12.75" customHeight="1">
      <c r="B130" s="6" t="s">
        <v>61</v>
      </c>
      <c r="F130" s="1" t="s">
        <v>14</v>
      </c>
      <c r="I130" s="7" t="s">
        <v>32</v>
      </c>
      <c r="J130" s="1" t="s">
        <v>311</v>
      </c>
      <c r="L130" s="1" t="s">
        <v>289</v>
      </c>
    </row>
    <row r="131" spans="1:12" ht="12.75" customHeight="1">
      <c r="B131" s="6"/>
    </row>
    <row r="132" spans="1:12" ht="12.75" customHeight="1">
      <c r="B132" s="13" t="s">
        <v>100</v>
      </c>
      <c r="C132" s="23"/>
    </row>
    <row r="133" spans="1:12" ht="12.75" customHeight="1">
      <c r="B133" s="6"/>
    </row>
    <row r="134" spans="1:12" ht="12.75" customHeight="1">
      <c r="A134" s="10" t="s">
        <v>197</v>
      </c>
      <c r="B134" s="5" t="s">
        <v>196</v>
      </c>
      <c r="C134" s="5" t="s">
        <v>192</v>
      </c>
      <c r="D134" s="28" t="s">
        <v>192</v>
      </c>
      <c r="E134" s="1" t="s">
        <v>192</v>
      </c>
      <c r="F134" s="1" t="s">
        <v>192</v>
      </c>
      <c r="H134" s="1" t="s">
        <v>225</v>
      </c>
      <c r="I134" s="1" t="s">
        <v>192</v>
      </c>
      <c r="K134" s="1" t="s">
        <v>192</v>
      </c>
      <c r="L134" s="1" t="s">
        <v>192</v>
      </c>
    </row>
    <row r="135" spans="1:12" ht="12.75" customHeight="1">
      <c r="B135" s="15" t="s">
        <v>68</v>
      </c>
      <c r="C135" s="2" t="s">
        <v>192</v>
      </c>
      <c r="D135" s="28"/>
      <c r="E135" s="1" t="s">
        <v>192</v>
      </c>
      <c r="F135" s="52"/>
      <c r="I135" s="1" t="s">
        <v>192</v>
      </c>
      <c r="K135" s="1" t="s">
        <v>192</v>
      </c>
      <c r="L135" s="1" t="s">
        <v>192</v>
      </c>
    </row>
    <row r="136" spans="1:12" ht="12.75" customHeight="1">
      <c r="B136" s="15" t="s">
        <v>69</v>
      </c>
      <c r="C136" s="2"/>
      <c r="D136" s="28" t="s">
        <v>192</v>
      </c>
      <c r="E136" s="1" t="s">
        <v>192</v>
      </c>
      <c r="F136" s="52" t="s">
        <v>192</v>
      </c>
      <c r="L136" s="1" t="s">
        <v>192</v>
      </c>
    </row>
    <row r="137" spans="1:12" ht="12.75" customHeight="1">
      <c r="B137" s="15" t="s">
        <v>70</v>
      </c>
      <c r="C137" s="2"/>
      <c r="D137" s="28" t="s">
        <v>192</v>
      </c>
      <c r="F137" s="52" t="s">
        <v>192</v>
      </c>
      <c r="L137" s="1" t="s">
        <v>192</v>
      </c>
    </row>
    <row r="138" spans="1:12" ht="12.75" customHeight="1">
      <c r="B138" s="15" t="s">
        <v>101</v>
      </c>
      <c r="C138" s="2"/>
      <c r="D138" s="28" t="s">
        <v>192</v>
      </c>
      <c r="F138" s="52" t="s">
        <v>192</v>
      </c>
    </row>
    <row r="139" spans="1:12" ht="12.75" customHeight="1">
      <c r="B139" s="15" t="s">
        <v>71</v>
      </c>
      <c r="C139" s="2" t="s">
        <v>192</v>
      </c>
      <c r="D139" s="28" t="s">
        <v>192</v>
      </c>
      <c r="F139" s="52" t="s">
        <v>192</v>
      </c>
    </row>
    <row r="140" spans="1:12" ht="12.75" customHeight="1">
      <c r="B140" s="15" t="s">
        <v>72</v>
      </c>
      <c r="C140" s="2" t="s">
        <v>192</v>
      </c>
      <c r="D140" s="28" t="s">
        <v>192</v>
      </c>
      <c r="F140" s="52" t="s">
        <v>192</v>
      </c>
    </row>
    <row r="141" spans="1:12" ht="12.75" customHeight="1">
      <c r="B141" s="6" t="s">
        <v>61</v>
      </c>
      <c r="C141" s="5" t="s">
        <v>233</v>
      </c>
      <c r="D141" s="28" t="s">
        <v>256</v>
      </c>
      <c r="E141" s="1" t="s">
        <v>281</v>
      </c>
      <c r="F141" s="55" t="s">
        <v>321</v>
      </c>
      <c r="I141" s="7" t="s">
        <v>33</v>
      </c>
      <c r="J141" s="1" t="s">
        <v>39</v>
      </c>
      <c r="K141" s="1" t="s">
        <v>262</v>
      </c>
      <c r="L141" s="1" t="s">
        <v>42</v>
      </c>
    </row>
    <row r="142" spans="1:12" ht="12.75" customHeight="1">
      <c r="B142" s="6"/>
      <c r="D142" s="28"/>
    </row>
    <row r="143" spans="1:12" ht="12.75" customHeight="1">
      <c r="A143" s="10" t="s">
        <v>198</v>
      </c>
      <c r="B143" s="1" t="s">
        <v>102</v>
      </c>
      <c r="C143" s="2"/>
      <c r="D143" s="28" t="s">
        <v>209</v>
      </c>
      <c r="H143" s="1" t="s">
        <v>225</v>
      </c>
      <c r="I143" s="1" t="s">
        <v>192</v>
      </c>
    </row>
    <row r="144" spans="1:12" ht="12.75" customHeight="1">
      <c r="B144" s="15" t="s">
        <v>68</v>
      </c>
      <c r="C144" s="2"/>
    </row>
    <row r="145" spans="1:12" ht="12.75" customHeight="1">
      <c r="B145" s="15" t="s">
        <v>69</v>
      </c>
      <c r="C145" s="2"/>
    </row>
    <row r="146" spans="1:12" ht="12.75" customHeight="1">
      <c r="B146" s="15" t="s">
        <v>70</v>
      </c>
      <c r="C146" s="2"/>
    </row>
    <row r="147" spans="1:12" ht="12.75" customHeight="1">
      <c r="B147" s="15" t="s">
        <v>101</v>
      </c>
      <c r="C147" s="2"/>
      <c r="I147" s="1" t="s">
        <v>192</v>
      </c>
    </row>
    <row r="148" spans="1:12" ht="12.75" customHeight="1">
      <c r="B148" s="15" t="s">
        <v>71</v>
      </c>
      <c r="C148" s="2"/>
    </row>
    <row r="149" spans="1:12" ht="12.75" customHeight="1">
      <c r="B149" s="15" t="s">
        <v>72</v>
      </c>
      <c r="C149" s="2"/>
    </row>
    <row r="150" spans="1:12" ht="12.75" customHeight="1">
      <c r="B150" s="6" t="s">
        <v>61</v>
      </c>
      <c r="I150" s="7" t="s">
        <v>34</v>
      </c>
    </row>
    <row r="151" spans="1:12" ht="12.75" customHeight="1">
      <c r="B151" s="6"/>
    </row>
    <row r="152" spans="1:12" ht="12.75" customHeight="1">
      <c r="A152" s="10" t="s">
        <v>199</v>
      </c>
      <c r="B152" s="1" t="s">
        <v>200</v>
      </c>
      <c r="C152" s="2">
        <v>30</v>
      </c>
      <c r="D152" s="28">
        <v>30</v>
      </c>
      <c r="E152" s="1">
        <v>60</v>
      </c>
      <c r="F152" s="1">
        <v>30</v>
      </c>
      <c r="G152" s="1">
        <v>90</v>
      </c>
      <c r="H152" s="1" t="s">
        <v>225</v>
      </c>
      <c r="I152" s="1" t="s">
        <v>21</v>
      </c>
      <c r="J152" s="1">
        <v>60</v>
      </c>
      <c r="K152" s="1">
        <v>90</v>
      </c>
      <c r="L152" s="1">
        <v>90</v>
      </c>
    </row>
    <row r="153" spans="1:12" ht="12.75" customHeight="1">
      <c r="B153" s="5" t="s">
        <v>103</v>
      </c>
      <c r="C153" s="5">
        <v>2</v>
      </c>
      <c r="D153" s="28">
        <v>1</v>
      </c>
      <c r="E153" s="1" t="s">
        <v>21</v>
      </c>
      <c r="F153" s="1">
        <v>1</v>
      </c>
      <c r="G153" s="1">
        <v>5</v>
      </c>
      <c r="H153" s="1" t="s">
        <v>225</v>
      </c>
      <c r="I153" s="1">
        <v>5</v>
      </c>
      <c r="J153" s="1">
        <v>2</v>
      </c>
      <c r="K153" s="1">
        <v>1</v>
      </c>
      <c r="L153" s="1">
        <v>3</v>
      </c>
    </row>
    <row r="154" spans="1:12" ht="12.75" customHeight="1">
      <c r="B154" s="6" t="s">
        <v>61</v>
      </c>
      <c r="C154" s="5" t="s">
        <v>237</v>
      </c>
      <c r="D154" s="28" t="s">
        <v>255</v>
      </c>
      <c r="E154" s="1" t="s">
        <v>220</v>
      </c>
      <c r="J154" s="1" t="s">
        <v>40</v>
      </c>
      <c r="K154" s="5" t="s">
        <v>16</v>
      </c>
      <c r="L154" s="1" t="s">
        <v>43</v>
      </c>
    </row>
    <row r="155" spans="1:12" ht="12.75" customHeight="1">
      <c r="B155" s="6"/>
    </row>
    <row r="156" spans="1:12" ht="12.75" customHeight="1">
      <c r="B156" s="1" t="s">
        <v>104</v>
      </c>
      <c r="C156" s="2"/>
    </row>
    <row r="157" spans="1:12" ht="12.75" customHeight="1">
      <c r="B157" s="6"/>
    </row>
    <row r="158" spans="1:12" ht="12.75" customHeight="1">
      <c r="A158" s="10" t="s">
        <v>201</v>
      </c>
      <c r="B158" s="1" t="s">
        <v>202</v>
      </c>
      <c r="C158" s="2"/>
    </row>
    <row r="159" spans="1:12" ht="12.75" customHeight="1">
      <c r="B159" s="15" t="s">
        <v>203</v>
      </c>
      <c r="C159" s="2" t="s">
        <v>192</v>
      </c>
      <c r="D159" s="1" t="s">
        <v>192</v>
      </c>
      <c r="E159" s="1" t="s">
        <v>192</v>
      </c>
      <c r="F159" s="1" t="s">
        <v>192</v>
      </c>
      <c r="G159" s="1" t="s">
        <v>192</v>
      </c>
      <c r="H159" s="1" t="s">
        <v>209</v>
      </c>
      <c r="I159" s="1" t="s">
        <v>192</v>
      </c>
      <c r="J159" s="1" t="s">
        <v>192</v>
      </c>
      <c r="K159" s="1" t="s">
        <v>192</v>
      </c>
      <c r="L159" s="1" t="s">
        <v>192</v>
      </c>
    </row>
    <row r="160" spans="1:12" ht="12.75" customHeight="1">
      <c r="B160" s="15" t="s">
        <v>74</v>
      </c>
      <c r="C160" s="2">
        <v>100</v>
      </c>
      <c r="D160" s="1">
        <v>100</v>
      </c>
      <c r="E160" s="1">
        <v>100</v>
      </c>
      <c r="F160" s="1">
        <v>100</v>
      </c>
      <c r="G160" s="1">
        <v>100</v>
      </c>
      <c r="H160" s="1">
        <v>0</v>
      </c>
      <c r="I160" s="1">
        <v>100</v>
      </c>
      <c r="J160" s="1">
        <v>100</v>
      </c>
      <c r="K160" s="1">
        <v>100</v>
      </c>
      <c r="L160" s="1">
        <v>100</v>
      </c>
    </row>
    <row r="161" spans="1:12" ht="12.75" customHeight="1">
      <c r="B161" s="15" t="s">
        <v>75</v>
      </c>
      <c r="C161" s="2" t="s">
        <v>192</v>
      </c>
      <c r="D161" s="1" t="s">
        <v>192</v>
      </c>
      <c r="E161" s="1" t="s">
        <v>192</v>
      </c>
      <c r="F161" s="1" t="s">
        <v>192</v>
      </c>
      <c r="G161" s="1" t="s">
        <v>192</v>
      </c>
      <c r="H161" s="1" t="s">
        <v>209</v>
      </c>
      <c r="I161" s="1" t="s">
        <v>192</v>
      </c>
      <c r="J161" s="1" t="s">
        <v>192</v>
      </c>
      <c r="K161" s="1" t="s">
        <v>192</v>
      </c>
      <c r="L161" s="1" t="s">
        <v>192</v>
      </c>
    </row>
    <row r="162" spans="1:12" ht="12.75" customHeight="1">
      <c r="B162" s="15" t="s">
        <v>74</v>
      </c>
      <c r="C162" s="2">
        <v>100</v>
      </c>
      <c r="D162" s="1">
        <v>100</v>
      </c>
      <c r="E162" s="1">
        <v>100</v>
      </c>
      <c r="F162" s="1">
        <v>100</v>
      </c>
      <c r="G162" s="1">
        <v>100</v>
      </c>
      <c r="H162" s="1">
        <v>0</v>
      </c>
      <c r="I162" s="1">
        <v>100</v>
      </c>
      <c r="J162" s="1">
        <v>100</v>
      </c>
      <c r="K162" s="1">
        <v>100</v>
      </c>
      <c r="L162" s="1">
        <v>100</v>
      </c>
    </row>
    <row r="163" spans="1:12" ht="12.75" customHeight="1">
      <c r="B163" s="6" t="s">
        <v>61</v>
      </c>
      <c r="F163" s="1" t="s">
        <v>15</v>
      </c>
      <c r="I163" s="1" t="s">
        <v>35</v>
      </c>
    </row>
    <row r="164" spans="1:12" ht="12.75" customHeight="1">
      <c r="B164" s="6"/>
    </row>
    <row r="165" spans="1:12" ht="12.75" customHeight="1">
      <c r="A165" s="10" t="s">
        <v>204</v>
      </c>
      <c r="B165" s="1" t="s">
        <v>205</v>
      </c>
      <c r="C165" s="2"/>
    </row>
    <row r="166" spans="1:12" ht="12.75" customHeight="1">
      <c r="B166" s="15" t="s">
        <v>203</v>
      </c>
      <c r="C166" s="2" t="s">
        <v>192</v>
      </c>
      <c r="D166" s="1" t="s">
        <v>192</v>
      </c>
      <c r="E166" s="1" t="s">
        <v>192</v>
      </c>
      <c r="F166" s="1" t="s">
        <v>192</v>
      </c>
      <c r="G166" s="1" t="s">
        <v>192</v>
      </c>
      <c r="H166" s="1" t="s">
        <v>209</v>
      </c>
      <c r="I166" s="1" t="s">
        <v>192</v>
      </c>
      <c r="J166" s="1" t="s">
        <v>192</v>
      </c>
      <c r="K166" s="1" t="s">
        <v>192</v>
      </c>
      <c r="L166" s="1" t="s">
        <v>192</v>
      </c>
    </row>
    <row r="167" spans="1:12" ht="12.75" customHeight="1">
      <c r="B167" s="15" t="s">
        <v>74</v>
      </c>
      <c r="C167" s="2">
        <v>100</v>
      </c>
      <c r="D167" s="1">
        <v>100</v>
      </c>
      <c r="E167" s="1">
        <v>99</v>
      </c>
      <c r="F167" s="51">
        <v>100</v>
      </c>
      <c r="G167" s="1">
        <v>30</v>
      </c>
      <c r="H167" s="1">
        <v>0</v>
      </c>
      <c r="I167" s="1">
        <v>100</v>
      </c>
      <c r="J167" s="1">
        <v>100</v>
      </c>
      <c r="K167" s="1">
        <v>25</v>
      </c>
      <c r="L167" s="1">
        <v>100</v>
      </c>
    </row>
    <row r="168" spans="1:12" ht="12.75" customHeight="1">
      <c r="B168" s="15" t="s">
        <v>75</v>
      </c>
      <c r="C168" s="2" t="s">
        <v>192</v>
      </c>
      <c r="D168" s="1" t="s">
        <v>192</v>
      </c>
      <c r="E168" s="1" t="s">
        <v>192</v>
      </c>
      <c r="F168" s="1" t="s">
        <v>192</v>
      </c>
      <c r="G168" s="1" t="s">
        <v>192</v>
      </c>
      <c r="H168" s="1" t="s">
        <v>209</v>
      </c>
      <c r="I168" s="1" t="s">
        <v>192</v>
      </c>
      <c r="J168" s="1" t="s">
        <v>192</v>
      </c>
      <c r="K168" s="1" t="s">
        <v>192</v>
      </c>
      <c r="L168" s="1" t="s">
        <v>192</v>
      </c>
    </row>
    <row r="169" spans="1:12" ht="12.75" customHeight="1">
      <c r="B169" s="15" t="s">
        <v>74</v>
      </c>
      <c r="C169" s="2">
        <v>100</v>
      </c>
      <c r="D169" s="1">
        <v>100</v>
      </c>
      <c r="E169" s="1">
        <v>80</v>
      </c>
      <c r="F169" s="51">
        <v>100</v>
      </c>
      <c r="G169" s="1">
        <v>30</v>
      </c>
      <c r="H169" s="1">
        <v>0</v>
      </c>
      <c r="I169" s="1">
        <v>100</v>
      </c>
      <c r="J169" s="1">
        <v>100</v>
      </c>
      <c r="K169" s="1">
        <v>25</v>
      </c>
      <c r="L169" s="1">
        <v>100</v>
      </c>
    </row>
    <row r="170" spans="1:12" ht="12.75" customHeight="1">
      <c r="B170" s="6" t="s">
        <v>61</v>
      </c>
    </row>
    <row r="171" spans="1:12" ht="12.75" customHeight="1">
      <c r="B171" s="6"/>
      <c r="E171" s="5" t="s">
        <v>282</v>
      </c>
      <c r="F171" s="5" t="s">
        <v>322</v>
      </c>
      <c r="I171" s="1" t="s">
        <v>22</v>
      </c>
      <c r="K171" s="5" t="s">
        <v>0</v>
      </c>
      <c r="L171" s="1" t="s">
        <v>11</v>
      </c>
    </row>
    <row r="172" spans="1:12" ht="12.75" customHeight="1">
      <c r="B172" s="1" t="s">
        <v>105</v>
      </c>
      <c r="C172" s="2"/>
    </row>
    <row r="173" spans="1:12" ht="12.75" customHeight="1">
      <c r="B173" s="6"/>
    </row>
    <row r="174" spans="1:12" ht="12.75" customHeight="1">
      <c r="B174" s="19" t="s">
        <v>106</v>
      </c>
      <c r="C174" s="23"/>
    </row>
    <row r="175" spans="1:12" ht="12.75" customHeight="1">
      <c r="B175" s="6"/>
    </row>
    <row r="176" spans="1:12" ht="12.75" customHeight="1">
      <c r="A176" s="10" t="s">
        <v>111</v>
      </c>
      <c r="B176" s="1" t="s">
        <v>107</v>
      </c>
      <c r="C176" s="2"/>
    </row>
    <row r="177" spans="1:12" ht="12.75" customHeight="1">
      <c r="B177" s="15" t="s">
        <v>108</v>
      </c>
      <c r="C177" s="2" t="s">
        <v>234</v>
      </c>
      <c r="D177" s="1" t="s">
        <v>215</v>
      </c>
      <c r="E177" s="1" t="s">
        <v>248</v>
      </c>
      <c r="F177" s="1" t="s">
        <v>226</v>
      </c>
      <c r="G177" s="1" t="s">
        <v>230</v>
      </c>
      <c r="H177" s="1" t="s">
        <v>25</v>
      </c>
      <c r="I177" s="1" t="s">
        <v>36</v>
      </c>
      <c r="J177" s="1" t="s">
        <v>41</v>
      </c>
      <c r="K177" s="1" t="s">
        <v>36</v>
      </c>
      <c r="L177" s="1" t="s">
        <v>44</v>
      </c>
    </row>
    <row r="178" spans="1:12" ht="12.75" customHeight="1">
      <c r="B178" s="15" t="s">
        <v>109</v>
      </c>
      <c r="C178" s="2">
        <v>1984</v>
      </c>
      <c r="D178" s="1">
        <v>1979</v>
      </c>
      <c r="F178" s="1">
        <v>1990</v>
      </c>
      <c r="G178" s="1">
        <v>1959</v>
      </c>
      <c r="H178" s="1">
        <v>1997</v>
      </c>
      <c r="I178" s="1">
        <v>1974</v>
      </c>
      <c r="J178" s="1">
        <v>1971</v>
      </c>
      <c r="K178" s="1">
        <v>2007</v>
      </c>
      <c r="L178" s="1">
        <v>2003</v>
      </c>
    </row>
    <row r="179" spans="1:12" ht="12.75" customHeight="1">
      <c r="B179" s="15" t="s">
        <v>110</v>
      </c>
      <c r="C179" s="2" t="s">
        <v>209</v>
      </c>
      <c r="E179" s="1" t="s">
        <v>209</v>
      </c>
      <c r="F179" s="1" t="s">
        <v>209</v>
      </c>
      <c r="G179" s="1" t="s">
        <v>209</v>
      </c>
      <c r="H179" s="1" t="s">
        <v>209</v>
      </c>
      <c r="I179" s="1" t="s">
        <v>209</v>
      </c>
      <c r="J179" s="1" t="s">
        <v>192</v>
      </c>
      <c r="K179" s="1" t="s">
        <v>211</v>
      </c>
      <c r="L179" s="1" t="s">
        <v>209</v>
      </c>
    </row>
    <row r="180" spans="1:12" ht="12.75" customHeight="1">
      <c r="B180" s="15" t="s">
        <v>135</v>
      </c>
      <c r="C180" s="2"/>
    </row>
    <row r="181" spans="1:12" ht="12.75" customHeight="1">
      <c r="B181" s="6" t="s">
        <v>61</v>
      </c>
      <c r="D181" s="1" t="s">
        <v>219</v>
      </c>
    </row>
    <row r="182" spans="1:12" ht="12.75" customHeight="1">
      <c r="B182" s="6"/>
    </row>
    <row r="183" spans="1:12" ht="12.75" customHeight="1">
      <c r="A183" s="10" t="s">
        <v>140</v>
      </c>
      <c r="B183" s="1" t="s">
        <v>136</v>
      </c>
      <c r="C183" s="2" t="s">
        <v>263</v>
      </c>
    </row>
    <row r="184" spans="1:12" ht="12.75" customHeight="1">
      <c r="B184" s="15" t="s">
        <v>137</v>
      </c>
      <c r="C184" s="2"/>
    </row>
    <row r="185" spans="1:12" ht="12.75" customHeight="1">
      <c r="B185" s="15" t="s">
        <v>138</v>
      </c>
      <c r="C185" s="24"/>
    </row>
    <row r="186" spans="1:12" ht="12.75" customHeight="1">
      <c r="B186" s="15" t="s">
        <v>139</v>
      </c>
      <c r="C186" s="2"/>
    </row>
    <row r="187" spans="1:12" ht="12.75" customHeight="1">
      <c r="B187" s="6" t="s">
        <v>61</v>
      </c>
    </row>
    <row r="188" spans="1:12" ht="12.75" customHeight="1">
      <c r="B188" s="6"/>
    </row>
    <row r="189" spans="1:12" ht="12.75" customHeight="1">
      <c r="B189" s="13" t="s">
        <v>141</v>
      </c>
      <c r="C189" s="23"/>
    </row>
    <row r="190" spans="1:12" ht="12.75" customHeight="1">
      <c r="B190" s="6"/>
    </row>
    <row r="191" spans="1:12" ht="12.75" customHeight="1">
      <c r="A191" s="10" t="s">
        <v>143</v>
      </c>
      <c r="B191" s="1" t="s">
        <v>142</v>
      </c>
      <c r="C191" s="2" t="s">
        <v>192</v>
      </c>
      <c r="D191" s="1" t="s">
        <v>192</v>
      </c>
      <c r="E191" s="1" t="s">
        <v>192</v>
      </c>
      <c r="F191" s="52" t="s">
        <v>192</v>
      </c>
      <c r="G191" s="1" t="s">
        <v>192</v>
      </c>
      <c r="H191" s="1" t="s">
        <v>225</v>
      </c>
      <c r="I191" s="1" t="s">
        <v>192</v>
      </c>
      <c r="J191" s="1" t="s">
        <v>192</v>
      </c>
      <c r="K191" s="1" t="s">
        <v>192</v>
      </c>
      <c r="L191" s="1" t="s">
        <v>192</v>
      </c>
    </row>
    <row r="192" spans="1:12" ht="12.75" customHeight="1">
      <c r="B192" s="1" t="s">
        <v>144</v>
      </c>
      <c r="C192" s="2" t="s">
        <v>209</v>
      </c>
      <c r="E192" s="1" t="s">
        <v>192</v>
      </c>
      <c r="F192" s="52"/>
      <c r="G192" s="1" t="s">
        <v>192</v>
      </c>
      <c r="I192" s="1" t="s">
        <v>209</v>
      </c>
      <c r="J192" s="1" t="s">
        <v>192</v>
      </c>
      <c r="L192" s="1" t="s">
        <v>192</v>
      </c>
    </row>
    <row r="193" spans="1:12" ht="12.75" customHeight="1">
      <c r="B193" s="1" t="s">
        <v>145</v>
      </c>
      <c r="C193" s="2">
        <v>1</v>
      </c>
      <c r="D193" s="1">
        <v>5</v>
      </c>
      <c r="F193" s="51">
        <v>99</v>
      </c>
    </row>
    <row r="194" spans="1:12" ht="12.75" customHeight="1">
      <c r="B194" s="1" t="s">
        <v>146</v>
      </c>
      <c r="C194" s="2"/>
      <c r="F194" s="52"/>
      <c r="L194" s="1" t="s">
        <v>192</v>
      </c>
    </row>
    <row r="195" spans="1:12" ht="12.75" customHeight="1">
      <c r="B195" s="1" t="s">
        <v>147</v>
      </c>
      <c r="C195" s="2"/>
      <c r="F195" s="52"/>
    </row>
    <row r="196" spans="1:12" ht="12.75" customHeight="1">
      <c r="B196" s="6" t="s">
        <v>61</v>
      </c>
      <c r="D196" s="7" t="s">
        <v>216</v>
      </c>
      <c r="F196" s="52" t="s">
        <v>324</v>
      </c>
      <c r="I196" s="7" t="s">
        <v>37</v>
      </c>
    </row>
    <row r="197" spans="1:12" ht="12.75" customHeight="1">
      <c r="B197" s="6"/>
    </row>
    <row r="198" spans="1:12" ht="12.75" customHeight="1">
      <c r="A198" s="10">
        <v>23</v>
      </c>
      <c r="B198" s="5" t="s">
        <v>221</v>
      </c>
      <c r="H198" s="1" t="s">
        <v>225</v>
      </c>
    </row>
    <row r="199" spans="1:12" ht="12.75" customHeight="1">
      <c r="B199" s="15" t="s">
        <v>148</v>
      </c>
      <c r="C199" s="2" t="s">
        <v>235</v>
      </c>
      <c r="D199" s="1" t="s">
        <v>269</v>
      </c>
      <c r="J199" s="1" t="s">
        <v>192</v>
      </c>
      <c r="L199" s="1" t="s">
        <v>290</v>
      </c>
    </row>
    <row r="200" spans="1:12" ht="12.75" customHeight="1">
      <c r="B200" s="15" t="s">
        <v>149</v>
      </c>
      <c r="C200" s="2" t="s">
        <v>192</v>
      </c>
      <c r="D200" s="1" t="s">
        <v>192</v>
      </c>
      <c r="E200" s="1" t="s">
        <v>192</v>
      </c>
      <c r="F200" s="1" t="s">
        <v>192</v>
      </c>
      <c r="G200" s="1" t="s">
        <v>192</v>
      </c>
      <c r="J200" s="1" t="s">
        <v>192</v>
      </c>
      <c r="K200" s="1" t="s">
        <v>192</v>
      </c>
      <c r="L200" s="1" t="s">
        <v>192</v>
      </c>
    </row>
    <row r="201" spans="1:12" ht="12.75" customHeight="1">
      <c r="B201" s="15" t="s">
        <v>150</v>
      </c>
      <c r="C201" s="2" t="s">
        <v>236</v>
      </c>
      <c r="D201" s="1" t="s">
        <v>270</v>
      </c>
      <c r="E201" s="1" t="s">
        <v>249</v>
      </c>
      <c r="F201" s="1" t="s">
        <v>318</v>
      </c>
      <c r="I201" s="1" t="s">
        <v>192</v>
      </c>
      <c r="J201" s="1" t="s">
        <v>314</v>
      </c>
      <c r="K201" s="1" t="s">
        <v>302</v>
      </c>
      <c r="L201" s="1" t="s">
        <v>46</v>
      </c>
    </row>
    <row r="202" spans="1:12" ht="12.75" customHeight="1">
      <c r="B202" s="15" t="s">
        <v>151</v>
      </c>
      <c r="C202" s="2" t="s">
        <v>192</v>
      </c>
      <c r="D202" s="1" t="s">
        <v>192</v>
      </c>
      <c r="F202" s="1" t="s">
        <v>192</v>
      </c>
      <c r="J202" s="1" t="s">
        <v>192</v>
      </c>
      <c r="K202" s="1" t="s">
        <v>192</v>
      </c>
      <c r="L202" s="1" t="s">
        <v>192</v>
      </c>
    </row>
    <row r="203" spans="1:12" ht="12.75" customHeight="1">
      <c r="B203" s="15" t="s">
        <v>67</v>
      </c>
      <c r="C203" s="2"/>
      <c r="D203" s="1" t="s">
        <v>192</v>
      </c>
    </row>
    <row r="204" spans="1:12" ht="12.75" customHeight="1">
      <c r="B204" s="6" t="s">
        <v>61</v>
      </c>
      <c r="D204" s="5" t="s">
        <v>271</v>
      </c>
      <c r="I204" s="5" t="s">
        <v>23</v>
      </c>
      <c r="J204" s="5" t="s">
        <v>312</v>
      </c>
    </row>
    <row r="205" spans="1:12" ht="12.75" customHeight="1">
      <c r="D205" s="9"/>
    </row>
    <row r="206" spans="1:12" ht="12.75" customHeight="1">
      <c r="A206" s="10">
        <v>24</v>
      </c>
      <c r="B206" s="1" t="s">
        <v>222</v>
      </c>
      <c r="C206" s="2"/>
      <c r="D206" s="9"/>
      <c r="H206" s="1" t="s">
        <v>225</v>
      </c>
    </row>
    <row r="207" spans="1:12" ht="12.75" customHeight="1">
      <c r="B207" s="15" t="s">
        <v>76</v>
      </c>
      <c r="C207" s="2"/>
      <c r="D207" s="9"/>
    </row>
    <row r="208" spans="1:12" ht="12.75" customHeight="1">
      <c r="B208" s="15" t="s">
        <v>77</v>
      </c>
      <c r="C208" s="2" t="s">
        <v>192</v>
      </c>
      <c r="D208" s="9"/>
      <c r="G208" s="1" t="s">
        <v>192</v>
      </c>
      <c r="K208" s="1" t="s">
        <v>192</v>
      </c>
    </row>
    <row r="209" spans="1:12" ht="12.75" customHeight="1">
      <c r="B209" s="15" t="s">
        <v>78</v>
      </c>
      <c r="C209" s="2"/>
      <c r="D209" s="9"/>
      <c r="F209" s="1" t="s">
        <v>192</v>
      </c>
    </row>
    <row r="210" spans="1:12" ht="12.75" customHeight="1">
      <c r="B210" s="15" t="s">
        <v>67</v>
      </c>
      <c r="C210" s="2"/>
      <c r="D210" s="9"/>
    </row>
    <row r="211" spans="1:12" ht="12.75" customHeight="1">
      <c r="B211" s="6" t="s">
        <v>61</v>
      </c>
      <c r="D211" s="9"/>
      <c r="F211" s="1" t="s">
        <v>326</v>
      </c>
    </row>
    <row r="212" spans="1:12" ht="12.75" customHeight="1">
      <c r="B212" s="6"/>
      <c r="D212" s="7"/>
    </row>
    <row r="213" spans="1:12" ht="12.75" customHeight="1">
      <c r="A213" s="10">
        <v>25</v>
      </c>
      <c r="B213" s="1" t="s">
        <v>51</v>
      </c>
      <c r="C213" s="2" t="s">
        <v>209</v>
      </c>
      <c r="D213" s="9" t="s">
        <v>192</v>
      </c>
      <c r="E213" s="1" t="s">
        <v>192</v>
      </c>
      <c r="F213" s="52" t="s">
        <v>192</v>
      </c>
      <c r="G213" s="1" t="s">
        <v>209</v>
      </c>
      <c r="H213" s="1" t="s">
        <v>225</v>
      </c>
      <c r="I213" s="1" t="s">
        <v>209</v>
      </c>
      <c r="J213" s="1" t="s">
        <v>209</v>
      </c>
      <c r="K213" s="1" t="s">
        <v>209</v>
      </c>
      <c r="L213" s="1" t="s">
        <v>192</v>
      </c>
    </row>
    <row r="214" spans="1:12" ht="12.75" customHeight="1">
      <c r="B214" s="1" t="s">
        <v>52</v>
      </c>
      <c r="C214" s="2"/>
      <c r="E214" s="1" t="s">
        <v>283</v>
      </c>
      <c r="F214" s="52" t="s">
        <v>327</v>
      </c>
    </row>
    <row r="215" spans="1:12" ht="12.75" customHeight="1">
      <c r="B215" s="6" t="s">
        <v>61</v>
      </c>
      <c r="D215" s="5" t="s">
        <v>274</v>
      </c>
      <c r="L215" s="5" t="s">
        <v>49</v>
      </c>
    </row>
    <row r="216" spans="1:12" ht="12.75" customHeight="1">
      <c r="B216" s="12"/>
      <c r="C216" s="12"/>
    </row>
    <row r="217" spans="1:12" ht="12.75" customHeight="1">
      <c r="A217" s="10">
        <v>26</v>
      </c>
      <c r="B217" s="1" t="s">
        <v>206</v>
      </c>
      <c r="C217" s="2"/>
    </row>
    <row r="218" spans="1:12" ht="12.75" customHeight="1">
      <c r="B218" s="15" t="s">
        <v>207</v>
      </c>
      <c r="C218" s="2" t="s">
        <v>227</v>
      </c>
      <c r="D218" s="7" t="s">
        <v>217</v>
      </c>
      <c r="E218" s="1" t="s">
        <v>217</v>
      </c>
      <c r="F218" s="1" t="s">
        <v>227</v>
      </c>
      <c r="G218" s="1" t="s">
        <v>227</v>
      </c>
      <c r="H218" s="1" t="s">
        <v>217</v>
      </c>
      <c r="K218" s="1" t="s">
        <v>227</v>
      </c>
      <c r="L218" s="1" t="s">
        <v>227</v>
      </c>
    </row>
    <row r="219" spans="1:12" ht="12.75" customHeight="1">
      <c r="B219" s="15" t="s">
        <v>208</v>
      </c>
      <c r="C219" s="2" t="s">
        <v>227</v>
      </c>
      <c r="D219" s="7" t="s">
        <v>217</v>
      </c>
      <c r="E219" s="1" t="s">
        <v>217</v>
      </c>
      <c r="F219" s="1" t="s">
        <v>227</v>
      </c>
      <c r="G219" s="1" t="s">
        <v>227</v>
      </c>
      <c r="H219" s="1" t="s">
        <v>225</v>
      </c>
      <c r="K219" s="1" t="s">
        <v>227</v>
      </c>
      <c r="L219" s="1" t="s">
        <v>227</v>
      </c>
    </row>
    <row r="220" spans="1:12" ht="12.75" customHeight="1">
      <c r="B220" s="6" t="s">
        <v>61</v>
      </c>
      <c r="D220" s="7" t="s">
        <v>218</v>
      </c>
      <c r="E220" s="1" t="s">
        <v>252</v>
      </c>
      <c r="K220" s="1" t="s">
        <v>2</v>
      </c>
    </row>
    <row r="221" spans="1:12" ht="12.75" customHeight="1">
      <c r="A221" s="41"/>
      <c r="B221" s="42"/>
      <c r="C221" s="42"/>
      <c r="D221" s="38"/>
      <c r="E221" s="38"/>
      <c r="F221" s="38"/>
      <c r="G221" s="38"/>
      <c r="H221" s="38"/>
      <c r="I221" s="38"/>
      <c r="J221" s="38"/>
      <c r="K221" s="38"/>
      <c r="L221" s="38"/>
    </row>
    <row r="222" spans="1:12" ht="12.75" customHeight="1">
      <c r="B222" s="6"/>
    </row>
    <row r="223" spans="1:12" ht="12.75" customHeight="1">
      <c r="A223" s="10" t="s">
        <v>79</v>
      </c>
      <c r="B223" s="5" t="s">
        <v>152</v>
      </c>
    </row>
    <row r="224" spans="1:12" ht="12.75" customHeight="1">
      <c r="B224" s="6"/>
    </row>
    <row r="225" spans="2:2" ht="12.75" customHeight="1">
      <c r="B225" s="6"/>
    </row>
    <row r="227" spans="2:2" ht="12.75" customHeight="1">
      <c r="B227" s="6"/>
    </row>
    <row r="228" spans="2:2" ht="12.75" customHeight="1">
      <c r="B228" s="6"/>
    </row>
    <row r="229" spans="2:2" ht="12.75" customHeight="1">
      <c r="B229" s="6"/>
    </row>
    <row r="230" spans="2:2" ht="12.75" customHeight="1">
      <c r="B230" s="6"/>
    </row>
    <row r="232" spans="2:2" ht="12.75" customHeight="1">
      <c r="B232" s="6"/>
    </row>
    <row r="233" spans="2:2" ht="12.75" customHeight="1">
      <c r="B233" s="6"/>
    </row>
    <row r="234" spans="2:2" ht="12.75" customHeight="1">
      <c r="B234" s="6"/>
    </row>
    <row r="235" spans="2:2" ht="12.75" customHeight="1">
      <c r="B235" s="6"/>
    </row>
    <row r="236" spans="2:2" ht="12.75" customHeight="1">
      <c r="B236" s="6"/>
    </row>
    <row r="237" spans="2:2" ht="12.75" customHeight="1">
      <c r="B237" s="6"/>
    </row>
    <row r="239" spans="2:2" ht="12.75" customHeight="1">
      <c r="B239" s="6"/>
    </row>
    <row r="240" spans="2:2" ht="12.75" customHeight="1">
      <c r="B240" s="6"/>
    </row>
    <row r="241" spans="2:2" ht="12.75" customHeight="1">
      <c r="B241" s="6"/>
    </row>
    <row r="242" spans="2:2" ht="12.75" customHeight="1">
      <c r="B242" s="6"/>
    </row>
    <row r="243" spans="2:2" ht="12.75" customHeight="1">
      <c r="B243" s="6"/>
    </row>
    <row r="245" spans="2:2" ht="12.75" customHeight="1">
      <c r="B245" s="6"/>
    </row>
    <row r="246" spans="2:2" ht="12.75" customHeight="1">
      <c r="B246" s="6"/>
    </row>
    <row r="247" spans="2:2" ht="12.75" customHeight="1">
      <c r="B247" s="6"/>
    </row>
    <row r="252" spans="2:2" ht="12.75" customHeight="1">
      <c r="B252" s="6"/>
    </row>
    <row r="253" spans="2:2" ht="12.75" customHeight="1">
      <c r="B253" s="6"/>
    </row>
    <row r="254" spans="2:2" ht="12.75" customHeight="1">
      <c r="B254" s="6"/>
    </row>
    <row r="255" spans="2:2" ht="12.75" customHeight="1">
      <c r="B255" s="6"/>
    </row>
    <row r="256" spans="2:2" ht="12.75" customHeight="1">
      <c r="B256" s="6"/>
    </row>
    <row r="257" spans="2:6" ht="12.75" customHeight="1">
      <c r="B257" s="6"/>
    </row>
    <row r="259" spans="2:6" ht="12.75" customHeight="1">
      <c r="B259" s="6"/>
    </row>
    <row r="260" spans="2:6" ht="12.75" customHeight="1">
      <c r="B260" s="6"/>
    </row>
    <row r="261" spans="2:6" ht="12.75" customHeight="1">
      <c r="B261" s="6"/>
    </row>
    <row r="262" spans="2:6" ht="12.75" customHeight="1">
      <c r="B262" s="6"/>
    </row>
    <row r="263" spans="2:6" ht="12.75" customHeight="1">
      <c r="B263" s="6"/>
    </row>
    <row r="264" spans="2:6" ht="12.75" customHeight="1">
      <c r="B264" s="6"/>
    </row>
    <row r="266" spans="2:6" ht="12.75" customHeight="1">
      <c r="B266" s="6"/>
    </row>
    <row r="267" spans="2:6" ht="12.75" customHeight="1">
      <c r="B267" s="6"/>
    </row>
    <row r="268" spans="2:6" ht="12.75" customHeight="1">
      <c r="B268" s="6"/>
    </row>
    <row r="269" spans="2:6" ht="12.75" customHeight="1">
      <c r="B269" s="6"/>
      <c r="F269" s="20"/>
    </row>
    <row r="270" spans="2:6" ht="12.75" customHeight="1">
      <c r="B270" s="6"/>
    </row>
    <row r="272" spans="2:6" ht="12.75" customHeight="1">
      <c r="B272" s="6"/>
    </row>
    <row r="273" spans="2:2" ht="12.75" customHeight="1">
      <c r="B273" s="6"/>
    </row>
    <row r="274" spans="2:2" ht="12.75" customHeight="1">
      <c r="B274" s="6"/>
    </row>
    <row r="275" spans="2:2" ht="12.75" customHeight="1">
      <c r="B275" s="6"/>
    </row>
    <row r="276" spans="2:2" ht="12.75" customHeight="1">
      <c r="B276" s="6"/>
    </row>
    <row r="277" spans="2:2" ht="12.75" customHeight="1">
      <c r="B277" s="6"/>
    </row>
    <row r="278" spans="2:2" ht="12.75" customHeight="1">
      <c r="B278" s="6"/>
    </row>
    <row r="280" spans="2:2" ht="12.75" customHeight="1">
      <c r="B280" s="6"/>
    </row>
    <row r="281" spans="2:2" ht="12.75" customHeight="1">
      <c r="B281" s="6"/>
    </row>
    <row r="282" spans="2:2" ht="12.75" customHeight="1">
      <c r="B282" s="6"/>
    </row>
    <row r="284" spans="2:2" ht="12.75" customHeight="1">
      <c r="B284" s="6"/>
    </row>
    <row r="285" spans="2:2" ht="12.75" customHeight="1">
      <c r="B285" s="6"/>
    </row>
    <row r="286" spans="2:2" ht="12.75" customHeight="1">
      <c r="B286" s="6"/>
    </row>
  </sheetData>
  <phoneticPr fontId="4"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L286"/>
  <sheetViews>
    <sheetView zoomScale="75" workbookViewId="0"/>
  </sheetViews>
  <sheetFormatPr defaultRowHeight="12.75"/>
  <cols>
    <col min="1" max="1" width="6.7109375" style="10" customWidth="1"/>
    <col min="2" max="2" width="110.140625" style="5" customWidth="1"/>
    <col min="3" max="3" width="9.140625" style="5"/>
    <col min="4" max="16384" width="9.140625" style="1"/>
  </cols>
  <sheetData>
    <row r="1" spans="1:12" ht="12.75" customHeight="1">
      <c r="A1" s="56" t="s">
        <v>339</v>
      </c>
      <c r="B1" s="11"/>
      <c r="C1" s="11"/>
    </row>
    <row r="2" spans="1:12" ht="12.75" customHeight="1">
      <c r="B2" s="11"/>
      <c r="C2" s="11"/>
    </row>
    <row r="3" spans="1:12" ht="12.75" customHeight="1">
      <c r="A3" s="40"/>
      <c r="B3" s="34"/>
      <c r="C3" s="34" t="s">
        <v>231</v>
      </c>
      <c r="D3" s="35" t="s">
        <v>53</v>
      </c>
      <c r="E3" s="35" t="s">
        <v>54</v>
      </c>
      <c r="F3" s="35" t="s">
        <v>55</v>
      </c>
      <c r="G3" s="35" t="s">
        <v>56</v>
      </c>
      <c r="H3" s="35" t="s">
        <v>57</v>
      </c>
      <c r="I3" s="35" t="s">
        <v>223</v>
      </c>
      <c r="J3" s="35" t="s">
        <v>58</v>
      </c>
      <c r="K3" s="35" t="s">
        <v>59</v>
      </c>
      <c r="L3" s="35" t="s">
        <v>60</v>
      </c>
    </row>
    <row r="4" spans="1:12" ht="12.75" customHeight="1"/>
    <row r="5" spans="1:12" ht="12.75" customHeight="1">
      <c r="B5" s="12" t="s">
        <v>81</v>
      </c>
      <c r="C5" s="12"/>
      <c r="H5" s="22" t="s">
        <v>50</v>
      </c>
    </row>
    <row r="6" spans="1:12" ht="12.75" customHeight="1">
      <c r="B6" s="12"/>
      <c r="C6" s="12"/>
      <c r="H6" s="8"/>
    </row>
    <row r="7" spans="1:12" ht="12.75" customHeight="1">
      <c r="B7" s="13" t="s">
        <v>80</v>
      </c>
      <c r="C7" s="23"/>
      <c r="H7" s="8"/>
    </row>
    <row r="8" spans="1:12" ht="12.75" customHeight="1">
      <c r="H8" s="8"/>
    </row>
    <row r="9" spans="1:12" ht="12.75" customHeight="1">
      <c r="A9" s="10" t="s">
        <v>93</v>
      </c>
      <c r="B9" s="5" t="s">
        <v>82</v>
      </c>
      <c r="C9" s="2">
        <f>IF('T4-3a. Property'!C9="","..",IF('T4-3a. Property'!C9="Yes",0.25,0))</f>
        <v>0</v>
      </c>
      <c r="D9" s="2">
        <f>IF('T4-3a. Property'!D9="","..",IF('T4-3a. Property'!D9="Yes",0.25,0))</f>
        <v>0</v>
      </c>
      <c r="E9" s="2">
        <f>IF('T4-3a. Property'!E9="","..",IF('T4-3a. Property'!E9="Yes",0.25,0))</f>
        <v>0</v>
      </c>
      <c r="F9" s="2">
        <f>IF('T4-3a. Property'!F9="","..",IF('T4-3a. Property'!F9="Yes",0.25,0))</f>
        <v>0</v>
      </c>
      <c r="G9" s="2">
        <f>IF('T4-3a. Property'!G9="","..",IF('T4-3a. Property'!G9="Yes",0.25,0))</f>
        <v>0</v>
      </c>
      <c r="H9" s="2">
        <f>IF('T4-3a. Property'!H9="","..",IF('T4-3a. Property'!H9="Yes",0.25,0))</f>
        <v>0</v>
      </c>
      <c r="I9" s="2">
        <f>IF('T4-3a. Property'!I9="","..",IF('T4-3a. Property'!I9="Yes",0.25,0))</f>
        <v>0</v>
      </c>
      <c r="J9" s="2">
        <f>IF('T4-3a. Property'!J9="","..",IF('T4-3a. Property'!J9="Yes",0.25,0))</f>
        <v>0</v>
      </c>
      <c r="K9" s="2">
        <f>IF('T4-3a. Property'!K9="","..",IF('T4-3a. Property'!K9="Yes",0.25,0))</f>
        <v>0</v>
      </c>
      <c r="L9" s="2">
        <f>IF('T4-3a. Property'!L9="","..",IF('T4-3a. Property'!L9="Yes",0.25,0))</f>
        <v>0</v>
      </c>
    </row>
    <row r="10" spans="1:12" ht="12.75" customHeight="1">
      <c r="B10" s="6" t="s">
        <v>83</v>
      </c>
      <c r="C10" s="2">
        <f>IF('T4-3a. Property'!C10="","..",IF('T4-3a. Property'!C10="Yes",0.25,0))</f>
        <v>0</v>
      </c>
      <c r="D10" s="2">
        <f>IF('T4-3a. Property'!D10="","..",IF('T4-3a. Property'!D10="Yes",0.25,0))</f>
        <v>0</v>
      </c>
      <c r="E10" s="2">
        <f>IF('T4-3a. Property'!E10="","..",IF('T4-3a. Property'!E10="Yes",0.25,0))</f>
        <v>0</v>
      </c>
      <c r="F10" s="2">
        <f>IF('T4-3a. Property'!F10="","..",IF('T4-3a. Property'!F10="Yes",0.25,0))</f>
        <v>0</v>
      </c>
      <c r="G10" s="2">
        <f>IF('T4-3a. Property'!G10="","..",IF('T4-3a. Property'!G10="Yes",0.25,0))</f>
        <v>0</v>
      </c>
      <c r="H10" s="2">
        <f>IF('T4-3a. Property'!H10="","..",IF('T4-3a. Property'!H10="Yes",0.25,0))</f>
        <v>0</v>
      </c>
      <c r="I10" s="2">
        <f>IF('T4-3a. Property'!I10="","..",IF('T4-3a. Property'!I10="Yes",0.25,0))</f>
        <v>0</v>
      </c>
      <c r="J10" s="2">
        <f>IF('T4-3a. Property'!J10="","..",IF('T4-3a. Property'!J10="Yes",0.25,0))</f>
        <v>0</v>
      </c>
      <c r="K10" s="2">
        <f>IF('T4-3a. Property'!K10="","..",IF('T4-3a. Property'!K10="Yes",0.25,0))</f>
        <v>0</v>
      </c>
      <c r="L10" s="2">
        <f>IF('T4-3a. Property'!L10="","..",IF('T4-3a. Property'!L10="Yes",0.25,0))</f>
        <v>0</v>
      </c>
    </row>
    <row r="11" spans="1:12" ht="12.75" customHeight="1">
      <c r="B11" s="6" t="s">
        <v>84</v>
      </c>
      <c r="C11" s="2">
        <f>IF('T4-3a. Property'!C11="","..",IF('T4-3a. Property'!C11="Yes",0.25,0))</f>
        <v>0</v>
      </c>
      <c r="D11" s="2">
        <f>IF('T4-3a. Property'!D11="","..",IF('T4-3a. Property'!D11="Yes",0.25,0))</f>
        <v>0</v>
      </c>
      <c r="E11" s="2">
        <f>IF('T4-3a. Property'!E11="","..",IF('T4-3a. Property'!E11="Yes",0.25,0))</f>
        <v>0</v>
      </c>
      <c r="F11" s="2">
        <f>IF('T4-3a. Property'!F11="","..",IF('T4-3a. Property'!F11="Yes",0.25,0))</f>
        <v>0</v>
      </c>
      <c r="G11" s="2">
        <f>IF('T4-3a. Property'!G11="","..",IF('T4-3a. Property'!G11="Yes",0.25,0))</f>
        <v>0</v>
      </c>
      <c r="H11" s="2">
        <f>IF('T4-3a. Property'!H11="","..",IF('T4-3a. Property'!H11="Yes",0.25,0))</f>
        <v>0.25</v>
      </c>
      <c r="I11" s="2">
        <f>IF('T4-3a. Property'!I11="","..",IF('T4-3a. Property'!I11="Yes",0.25,0))</f>
        <v>0.25</v>
      </c>
      <c r="J11" s="2">
        <f>IF('T4-3a. Property'!J11="","..",IF('T4-3a. Property'!J11="Yes",0.25,0))</f>
        <v>0</v>
      </c>
      <c r="K11" s="2">
        <f>IF('T4-3a. Property'!K11="","..",IF('T4-3a. Property'!K11="Yes",0.25,0))</f>
        <v>0.25</v>
      </c>
      <c r="L11" s="2">
        <f>IF('T4-3a. Property'!L11="","..",IF('T4-3a. Property'!L11="Yes",0.25,0))</f>
        <v>0</v>
      </c>
    </row>
    <row r="12" spans="1:12" ht="12.75" customHeight="1">
      <c r="B12" s="6" t="s">
        <v>85</v>
      </c>
      <c r="C12" s="2">
        <f>IF('T4-3a. Property'!C12="","..",IF('T4-3a. Property'!C12="Yes",0.25,0))</f>
        <v>0</v>
      </c>
      <c r="D12" s="2">
        <f>IF('T4-3a. Property'!D12="","..",IF('T4-3a. Property'!D12="Yes",0.25,0))</f>
        <v>0</v>
      </c>
      <c r="E12" s="2">
        <f>IF('T4-3a. Property'!E12="","..",IF('T4-3a. Property'!E12="Yes",0.25,0))</f>
        <v>0</v>
      </c>
      <c r="F12" s="2">
        <f>IF('T4-3a. Property'!F12="","..",IF('T4-3a. Property'!F12="Yes",0.25,0))</f>
        <v>0</v>
      </c>
      <c r="G12" s="2">
        <f>IF('T4-3a. Property'!G12="","..",IF('T4-3a. Property'!G12="Yes",0.25,0))</f>
        <v>0</v>
      </c>
      <c r="H12" s="2">
        <f>IF('T4-3a. Property'!H12="","..",IF('T4-3a. Property'!H12="Yes",0.25,0))</f>
        <v>0.25</v>
      </c>
      <c r="I12" s="2">
        <f>IF('T4-3a. Property'!I12="","..",IF('T4-3a. Property'!I12="Yes",0.25,0))</f>
        <v>0</v>
      </c>
      <c r="J12" s="2">
        <f>IF('T4-3a. Property'!J12="","..",IF('T4-3a. Property'!J12="Yes",0.25,0))</f>
        <v>0</v>
      </c>
      <c r="K12" s="2">
        <f>IF('T4-3a. Property'!K12="","..",IF('T4-3a. Property'!K12="Yes",0.25,0))</f>
        <v>0.25</v>
      </c>
      <c r="L12" s="2">
        <f>IF('T4-3a. Property'!L12="","..",IF('T4-3a. Property'!L12="Yes",0.25,0))</f>
        <v>0</v>
      </c>
    </row>
    <row r="13" spans="1:12" ht="12.75" customHeight="1">
      <c r="B13" s="6" t="s">
        <v>61</v>
      </c>
      <c r="D13" s="5"/>
      <c r="E13" s="5"/>
      <c r="F13" s="5"/>
      <c r="G13" s="5"/>
      <c r="H13" s="5"/>
      <c r="I13" s="5"/>
      <c r="J13" s="5"/>
      <c r="K13" s="5"/>
      <c r="L13" s="5"/>
    </row>
    <row r="14" spans="1:12" ht="12.75" customHeight="1">
      <c r="B14" s="6"/>
      <c r="D14" s="5"/>
      <c r="E14" s="5"/>
      <c r="F14" s="5"/>
      <c r="G14" s="5"/>
      <c r="H14" s="5"/>
      <c r="I14" s="5"/>
      <c r="J14" s="5"/>
      <c r="K14" s="5"/>
      <c r="L14" s="5"/>
    </row>
    <row r="15" spans="1:12" ht="12.75" customHeight="1">
      <c r="B15" s="13" t="s">
        <v>97</v>
      </c>
      <c r="C15" s="23"/>
      <c r="D15" s="23"/>
      <c r="E15" s="23"/>
      <c r="F15" s="23"/>
      <c r="G15" s="23"/>
      <c r="H15" s="23"/>
      <c r="I15" s="23"/>
      <c r="J15" s="23"/>
      <c r="K15" s="23"/>
      <c r="L15" s="23"/>
    </row>
    <row r="16" spans="1:12" ht="12.75" customHeight="1">
      <c r="B16" s="6"/>
      <c r="D16" s="5"/>
      <c r="E16" s="5"/>
      <c r="F16" s="5"/>
      <c r="G16" s="5"/>
      <c r="H16" s="5"/>
      <c r="I16" s="5"/>
      <c r="J16" s="5"/>
      <c r="K16" s="5"/>
      <c r="L16" s="5"/>
    </row>
    <row r="17" spans="1:12" ht="12.75" customHeight="1">
      <c r="A17" s="10">
        <v>2</v>
      </c>
      <c r="B17" s="5" t="s">
        <v>259</v>
      </c>
      <c r="D17" s="5"/>
      <c r="E17" s="5"/>
      <c r="F17" s="5"/>
      <c r="G17" s="5"/>
      <c r="H17" s="5"/>
      <c r="I17" s="5"/>
      <c r="J17" s="5"/>
      <c r="K17" s="5"/>
      <c r="L17" s="5"/>
    </row>
    <row r="18" spans="1:12" ht="12.75" customHeight="1">
      <c r="B18" s="14" t="s">
        <v>153</v>
      </c>
      <c r="C18" s="5">
        <f>IF('T4-3a. Property'!C18="","..",IF('T4-3a. Property'!C18="..","..",IF('T4-3a. Property'!C18="Yes",1,0)))</f>
        <v>0</v>
      </c>
      <c r="D18" s="5">
        <f>IF('T4-3a. Property'!D18="","..",IF('T4-3a. Property'!D18="..","..",IF('T4-3a. Property'!D18="Yes",1,0)))</f>
        <v>0</v>
      </c>
      <c r="E18" s="5">
        <f>IF('T4-3a. Property'!E18="","..",IF('T4-3a. Property'!E18="..","..",IF('T4-3a. Property'!E18="Yes",1,0)))</f>
        <v>0</v>
      </c>
      <c r="F18" s="5">
        <f>IF('T4-3a. Property'!F18="","..",IF('T4-3a. Property'!F18="..","..",IF('T4-3a. Property'!F18="Yes",1,0)))</f>
        <v>1</v>
      </c>
      <c r="G18" s="5">
        <f>IF('T4-3a. Property'!G18="","..",IF('T4-3a. Property'!G18="..","..",IF('T4-3a. Property'!G18="Yes",1,0)))</f>
        <v>0</v>
      </c>
      <c r="H18" s="5">
        <f>IF('T4-3a. Property'!H18="","..",IF('T4-3a. Property'!H18="..","..",IF('T4-3a. Property'!H18="Yes",1,0)))</f>
        <v>1</v>
      </c>
      <c r="I18" s="5">
        <f>IF('T4-3a. Property'!I18="","..",IF('T4-3a. Property'!I18="..","..",IF('T4-3a. Property'!I18="Yes",1,0)))</f>
        <v>0</v>
      </c>
      <c r="J18" s="5">
        <f>IF('T4-3a. Property'!J18="","..",IF('T4-3a. Property'!J18="..","..",IF('T4-3a. Property'!J18="Yes",1,0)))</f>
        <v>0</v>
      </c>
      <c r="K18" s="5">
        <f>IF('T4-3a. Property'!K18="","..",IF('T4-3a. Property'!K18="..","..",IF('T4-3a. Property'!K18="Yes",1,0)))</f>
        <v>1</v>
      </c>
      <c r="L18" s="5">
        <f>IF('T4-3a. Property'!L18="","..",IF('T4-3a. Property'!L18="..","..",IF('T4-3a. Property'!L18="Yes",1,0)))</f>
        <v>0</v>
      </c>
    </row>
    <row r="19" spans="1:12" ht="12.75" customHeight="1">
      <c r="B19" s="14" t="s">
        <v>154</v>
      </c>
      <c r="D19" s="5"/>
      <c r="E19" s="5"/>
      <c r="F19" s="5"/>
      <c r="G19" s="5"/>
      <c r="H19" s="5"/>
      <c r="I19" s="5"/>
      <c r="J19" s="5"/>
      <c r="K19" s="5"/>
      <c r="L19" s="5"/>
    </row>
    <row r="20" spans="1:12" ht="12.75" customHeight="1">
      <c r="B20" s="14" t="s">
        <v>155</v>
      </c>
      <c r="C20" s="5">
        <f>IF('T4-3a. Property'!C20="","..",IF('T4-3a. Property'!C20="..","..",IF('T4-3a. Property'!C20="Yes",1,0)))</f>
        <v>0</v>
      </c>
      <c r="D20" s="5">
        <f>IF('T4-3a. Property'!D20="","..",IF('T4-3a. Property'!D20="..","..",IF('T4-3a. Property'!D20="Yes",1,0)))</f>
        <v>0</v>
      </c>
      <c r="E20" s="5">
        <f>IF('T4-3a. Property'!E20="","..",IF('T4-3a. Property'!E20="..","..",IF('T4-3a. Property'!E20="Yes",1,0)))</f>
        <v>0</v>
      </c>
      <c r="F20" s="5">
        <f>IF('T4-3a. Property'!F20="","..",IF('T4-3a. Property'!F20="..","..",IF('T4-3a. Property'!F20="Yes",1,0)))</f>
        <v>1</v>
      </c>
      <c r="G20" s="5">
        <f>IF('T4-3a. Property'!G20="","..",IF('T4-3a. Property'!G20="..","..",IF('T4-3a. Property'!G20="Yes",1,0)))</f>
        <v>0</v>
      </c>
      <c r="H20" s="5">
        <f>IF('T4-3a. Property'!H20="","..",IF('T4-3a. Property'!H20="..","..",IF('T4-3a. Property'!H20="Yes",1,0)))</f>
        <v>1</v>
      </c>
      <c r="I20" s="5">
        <f>IF('T4-3a. Property'!I20="","..",IF('T4-3a. Property'!I20="..","..",IF('T4-3a. Property'!I20="Yes",1,0)))</f>
        <v>1</v>
      </c>
      <c r="J20" s="5">
        <f>IF('T4-3a. Property'!J20="","..",IF('T4-3a. Property'!J20="..","..",IF('T4-3a. Property'!J20="Yes",1,0)))</f>
        <v>0</v>
      </c>
      <c r="K20" s="5">
        <f>IF('T4-3a. Property'!K20="","..",IF('T4-3a. Property'!K20="..","..",IF('T4-3a. Property'!K20="Yes",1,0)))</f>
        <v>1</v>
      </c>
      <c r="L20" s="5">
        <f>IF('T4-3a. Property'!L20="","..",IF('T4-3a. Property'!L20="..","..",IF('T4-3a. Property'!L20="Yes",1,0)))</f>
        <v>0</v>
      </c>
    </row>
    <row r="21" spans="1:12" ht="12.75" customHeight="1">
      <c r="B21" s="14" t="s">
        <v>154</v>
      </c>
      <c r="D21" s="5"/>
      <c r="E21" s="5"/>
      <c r="F21" s="5"/>
      <c r="G21" s="5"/>
      <c r="H21" s="5"/>
      <c r="I21" s="5"/>
      <c r="J21" s="5"/>
      <c r="K21" s="5"/>
      <c r="L21" s="5"/>
    </row>
    <row r="22" spans="1:12" ht="12.75" customHeight="1">
      <c r="B22" s="6" t="s">
        <v>61</v>
      </c>
      <c r="D22" s="5"/>
      <c r="E22" s="5"/>
      <c r="F22" s="5"/>
      <c r="G22" s="5"/>
      <c r="H22" s="5"/>
      <c r="I22" s="5"/>
      <c r="J22" s="5"/>
      <c r="K22" s="5"/>
      <c r="L22" s="5"/>
    </row>
    <row r="23" spans="1:12" ht="12.75" customHeight="1">
      <c r="D23" s="5"/>
      <c r="E23" s="5"/>
      <c r="F23" s="5"/>
      <c r="G23" s="5"/>
      <c r="H23" s="5"/>
      <c r="I23" s="5"/>
      <c r="J23" s="5"/>
      <c r="K23" s="5"/>
      <c r="L23" s="5"/>
    </row>
    <row r="24" spans="1:12" ht="12.75" customHeight="1">
      <c r="A24" s="10">
        <v>3</v>
      </c>
      <c r="B24" s="1" t="s">
        <v>156</v>
      </c>
      <c r="C24" s="2"/>
      <c r="D24" s="2"/>
      <c r="E24" s="2"/>
      <c r="F24" s="2"/>
      <c r="G24" s="2"/>
      <c r="H24" s="2"/>
      <c r="I24" s="2"/>
      <c r="J24" s="2"/>
      <c r="K24" s="2"/>
      <c r="L24" s="2"/>
    </row>
    <row r="25" spans="1:12" ht="12.75" customHeight="1">
      <c r="B25" s="15" t="s">
        <v>157</v>
      </c>
      <c r="C25" s="2"/>
      <c r="D25" s="2"/>
      <c r="E25" s="2"/>
      <c r="F25" s="2"/>
      <c r="G25" s="2"/>
      <c r="H25" s="2"/>
      <c r="I25" s="2"/>
      <c r="J25" s="2"/>
      <c r="K25" s="2"/>
      <c r="L25" s="2"/>
    </row>
    <row r="26" spans="1:12" ht="12.75" customHeight="1">
      <c r="B26" s="15" t="s">
        <v>62</v>
      </c>
      <c r="C26" s="2"/>
      <c r="D26" s="2"/>
      <c r="E26" s="2"/>
      <c r="F26" s="2"/>
      <c r="G26" s="2"/>
      <c r="H26" s="2"/>
      <c r="I26" s="2"/>
      <c r="J26" s="2"/>
      <c r="K26" s="2"/>
      <c r="L26" s="2"/>
    </row>
    <row r="27" spans="1:12" ht="12.75" customHeight="1">
      <c r="B27" s="15" t="s">
        <v>63</v>
      </c>
      <c r="C27" s="2"/>
      <c r="D27" s="2"/>
      <c r="E27" s="2"/>
      <c r="F27" s="2"/>
      <c r="G27" s="2"/>
      <c r="H27" s="2"/>
      <c r="I27" s="2"/>
      <c r="J27" s="2"/>
      <c r="K27" s="2"/>
      <c r="L27" s="2"/>
    </row>
    <row r="28" spans="1:12" ht="12.75" customHeight="1">
      <c r="B28" s="15" t="s">
        <v>86</v>
      </c>
      <c r="C28" s="2"/>
      <c r="D28" s="2"/>
      <c r="E28" s="2"/>
      <c r="F28" s="2"/>
      <c r="G28" s="2"/>
      <c r="H28" s="2"/>
      <c r="I28" s="2"/>
      <c r="J28" s="2"/>
      <c r="K28" s="2"/>
      <c r="L28" s="2"/>
    </row>
    <row r="29" spans="1:12" ht="12.75" customHeight="1">
      <c r="B29" s="15" t="s">
        <v>158</v>
      </c>
      <c r="C29" s="2"/>
      <c r="D29" s="2"/>
      <c r="E29" s="2"/>
      <c r="F29" s="2"/>
      <c r="G29" s="2"/>
      <c r="H29" s="2"/>
      <c r="I29" s="2"/>
      <c r="J29" s="2"/>
      <c r="K29" s="2"/>
      <c r="L29" s="2"/>
    </row>
    <row r="30" spans="1:12" ht="12.75" customHeight="1">
      <c r="B30" s="15" t="s">
        <v>64</v>
      </c>
      <c r="C30" s="2"/>
      <c r="D30" s="2"/>
      <c r="E30" s="2"/>
      <c r="F30" s="2"/>
      <c r="G30" s="2"/>
      <c r="H30" s="2"/>
      <c r="I30" s="2"/>
      <c r="J30" s="2"/>
      <c r="K30" s="2"/>
      <c r="L30" s="2"/>
    </row>
    <row r="31" spans="1:12" ht="12.75" customHeight="1">
      <c r="B31" s="15" t="s">
        <v>65</v>
      </c>
      <c r="C31" s="2"/>
      <c r="D31" s="2"/>
      <c r="E31" s="2"/>
      <c r="F31" s="2"/>
      <c r="G31" s="2"/>
      <c r="H31" s="2"/>
      <c r="I31" s="2"/>
      <c r="J31" s="2"/>
      <c r="K31" s="2"/>
      <c r="L31" s="2"/>
    </row>
    <row r="32" spans="1:12" ht="12.75" customHeight="1">
      <c r="B32" s="16" t="s">
        <v>61</v>
      </c>
      <c r="C32" s="2"/>
      <c r="D32" s="2"/>
      <c r="E32" s="2"/>
      <c r="F32" s="2"/>
      <c r="G32" s="2"/>
      <c r="H32" s="2"/>
      <c r="I32" s="2"/>
      <c r="J32" s="2"/>
      <c r="K32" s="2"/>
      <c r="L32" s="2"/>
    </row>
    <row r="33" spans="1:12" ht="12.75" customHeight="1">
      <c r="B33" s="6"/>
      <c r="D33" s="5"/>
      <c r="E33" s="5"/>
      <c r="F33" s="5"/>
      <c r="G33" s="5"/>
      <c r="H33" s="5"/>
      <c r="I33" s="5"/>
      <c r="J33" s="5"/>
      <c r="K33" s="5"/>
      <c r="L33" s="5"/>
    </row>
    <row r="34" spans="1:12" ht="12.75" customHeight="1">
      <c r="A34" s="10" t="s">
        <v>159</v>
      </c>
      <c r="B34" s="5" t="s">
        <v>160</v>
      </c>
      <c r="D34" s="5"/>
      <c r="E34" s="5"/>
      <c r="F34" s="5"/>
      <c r="G34" s="5"/>
      <c r="H34" s="5"/>
      <c r="I34" s="5"/>
      <c r="J34" s="5"/>
      <c r="K34" s="5"/>
      <c r="L34" s="5"/>
    </row>
    <row r="35" spans="1:12" ht="12.75" customHeight="1">
      <c r="B35" s="5" t="s">
        <v>161</v>
      </c>
      <c r="D35" s="5"/>
      <c r="E35" s="5"/>
      <c r="F35" s="5"/>
      <c r="G35" s="5"/>
      <c r="H35" s="5"/>
      <c r="I35" s="5"/>
      <c r="J35" s="5"/>
      <c r="K35" s="5"/>
      <c r="L35" s="5"/>
    </row>
    <row r="36" spans="1:12" ht="12.75" customHeight="1">
      <c r="B36" s="15" t="s">
        <v>87</v>
      </c>
      <c r="C36" s="2">
        <f>IF('T4-3a. Property'!C36="Yes",0.5,0)</f>
        <v>0.5</v>
      </c>
      <c r="D36" s="2">
        <f>IF('T4-3a. Property'!D36="Yes",0.5,0)</f>
        <v>0</v>
      </c>
      <c r="E36" s="2">
        <f>IF('T4-3a. Property'!E36="Yes",0.5,0)</f>
        <v>0</v>
      </c>
      <c r="F36" s="2">
        <f>IF('T4-3a. Property'!F36="Yes",0.5,0)</f>
        <v>0.5</v>
      </c>
      <c r="G36" s="2">
        <f>IF('T4-3a. Property'!G36="Yes",0.5,0)</f>
        <v>0</v>
      </c>
      <c r="H36" s="2">
        <f>IF('T4-3a. Property'!H36="Yes",0.5,0)</f>
        <v>0</v>
      </c>
      <c r="I36" s="2">
        <f>IF('T4-3a. Property'!I36="Yes",0.5,0)</f>
        <v>0</v>
      </c>
      <c r="J36" s="2">
        <f>IF('T4-3a. Property'!J36="Yes",0.5,0)</f>
        <v>0</v>
      </c>
      <c r="K36" s="2">
        <f>IF('T4-3a. Property'!K36="Yes",0.5,0)</f>
        <v>0.5</v>
      </c>
      <c r="L36" s="2">
        <f>IF('T4-3a. Property'!L36="Yes",0.5,0)</f>
        <v>0</v>
      </c>
    </row>
    <row r="37" spans="1:12" ht="12.75" customHeight="1">
      <c r="B37" s="15" t="s">
        <v>88</v>
      </c>
      <c r="C37" s="2">
        <f>IF('T4-3a. Property'!C37="Yes",0.3,0)</f>
        <v>0.3</v>
      </c>
      <c r="D37" s="2">
        <f>IF('T4-3a. Property'!D37="Yes",0.3,0)</f>
        <v>0</v>
      </c>
      <c r="E37" s="2">
        <f>IF('T4-3a. Property'!E37="Yes",0.3,0)</f>
        <v>0</v>
      </c>
      <c r="F37" s="2">
        <f>IF('T4-3a. Property'!F37="Yes",0.3,0)</f>
        <v>0.3</v>
      </c>
      <c r="G37" s="2">
        <f>IF('T4-3a. Property'!G37="Yes",0.3,0)</f>
        <v>0</v>
      </c>
      <c r="H37" s="2">
        <f>IF('T4-3a. Property'!H37="Yes",0.3,0)</f>
        <v>0</v>
      </c>
      <c r="I37" s="2">
        <f>IF('T4-3a. Property'!I37="Yes",0.3,0)</f>
        <v>0</v>
      </c>
      <c r="J37" s="2">
        <f>IF('T4-3a. Property'!J37="Yes",0.3,0)</f>
        <v>0</v>
      </c>
      <c r="K37" s="2">
        <f>IF('T4-3a. Property'!K37="Yes",0.3,0)</f>
        <v>0</v>
      </c>
      <c r="L37" s="2">
        <f>IF('T4-3a. Property'!L37="Yes",0.3,0)</f>
        <v>0</v>
      </c>
    </row>
    <row r="38" spans="1:12" ht="12.75" customHeight="1">
      <c r="B38" s="15" t="s">
        <v>89</v>
      </c>
      <c r="C38" s="2">
        <f>IF('T4-3a. Property'!C38="Yes",0.2,0)</f>
        <v>0</v>
      </c>
      <c r="D38" s="2">
        <f>IF('T4-3a. Property'!D38="Yes",0.2,0)</f>
        <v>0</v>
      </c>
      <c r="E38" s="2">
        <f>IF('T4-3a. Property'!E38="Yes",0.2,0)</f>
        <v>0</v>
      </c>
      <c r="F38" s="2">
        <f>IF('T4-3a. Property'!F38="Yes",0.2,0)</f>
        <v>0.2</v>
      </c>
      <c r="G38" s="2">
        <f>IF('T4-3a. Property'!G38="Yes",0.2,0)</f>
        <v>0</v>
      </c>
      <c r="H38" s="2">
        <f>IF('T4-3a. Property'!H38="Yes",0.2,0)</f>
        <v>0</v>
      </c>
      <c r="I38" s="2">
        <f>IF('T4-3a. Property'!I38="Yes",0.2,0)</f>
        <v>0</v>
      </c>
      <c r="J38" s="2">
        <f>IF('T4-3a. Property'!J38="Yes",0.2,0)</f>
        <v>0</v>
      </c>
      <c r="K38" s="2">
        <f>IF('T4-3a. Property'!K38="Yes",0.2,0)</f>
        <v>0</v>
      </c>
      <c r="L38" s="2">
        <f>IF('T4-3a. Property'!L38="Yes",0.2,0)</f>
        <v>0</v>
      </c>
    </row>
    <row r="39" spans="1:12" ht="12.75" customHeight="1">
      <c r="B39" s="15" t="s">
        <v>90</v>
      </c>
      <c r="C39" s="2"/>
      <c r="D39" s="2"/>
      <c r="E39" s="2"/>
      <c r="F39" s="2"/>
      <c r="G39" s="2"/>
      <c r="H39" s="2"/>
      <c r="I39" s="2"/>
      <c r="J39" s="2"/>
      <c r="K39" s="2"/>
      <c r="L39" s="2"/>
    </row>
    <row r="40" spans="1:12" ht="12.75" customHeight="1">
      <c r="B40" s="16" t="s">
        <v>61</v>
      </c>
      <c r="C40" s="2"/>
      <c r="D40" s="2"/>
      <c r="E40" s="2"/>
      <c r="F40" s="2"/>
      <c r="G40" s="2"/>
      <c r="H40" s="2"/>
      <c r="I40" s="2"/>
      <c r="J40" s="2"/>
      <c r="K40" s="2"/>
      <c r="L40" s="2"/>
    </row>
    <row r="41" spans="1:12" ht="12.75" customHeight="1">
      <c r="B41" s="5" t="s">
        <v>162</v>
      </c>
      <c r="D41" s="5"/>
      <c r="E41" s="5"/>
      <c r="F41" s="5"/>
      <c r="G41" s="5"/>
      <c r="H41" s="5"/>
      <c r="I41" s="5"/>
      <c r="J41" s="5"/>
      <c r="K41" s="5"/>
      <c r="L41" s="5"/>
    </row>
    <row r="42" spans="1:12" ht="12.75" customHeight="1">
      <c r="B42" s="15" t="s">
        <v>87</v>
      </c>
      <c r="C42" s="2">
        <f>IF('T4-3a. Property'!C42="Yes",0.5,0)</f>
        <v>0.5</v>
      </c>
      <c r="D42" s="2">
        <f>IF('T4-3a. Property'!D42="Yes",0.5,0)</f>
        <v>0</v>
      </c>
      <c r="E42" s="2">
        <f>IF('T4-3a. Property'!E42="Yes",0.5,0)</f>
        <v>0</v>
      </c>
      <c r="F42" s="2">
        <f>IF('T4-3a. Property'!F42="Yes",0.5,0)</f>
        <v>0.5</v>
      </c>
      <c r="G42" s="2">
        <f>IF('T4-3a. Property'!G42="Yes",0.5,0)</f>
        <v>0</v>
      </c>
      <c r="H42" s="2">
        <f>IF('T4-3a. Property'!H42="Yes",0.5,0)</f>
        <v>0</v>
      </c>
      <c r="I42" s="2">
        <f>IF('T4-3a. Property'!I42="Yes",0.5,0)</f>
        <v>0</v>
      </c>
      <c r="J42" s="2">
        <f>IF('T4-3a. Property'!J42="Yes",0.5,0)</f>
        <v>0</v>
      </c>
      <c r="K42" s="2">
        <f>IF('T4-3a. Property'!K42="Yes",0.5,0)</f>
        <v>0.5</v>
      </c>
      <c r="L42" s="2">
        <f>IF('T4-3a. Property'!L42="Yes",0.5,0)</f>
        <v>0</v>
      </c>
    </row>
    <row r="43" spans="1:12" ht="12.75" customHeight="1">
      <c r="B43" s="15" t="s">
        <v>88</v>
      </c>
      <c r="C43" s="2">
        <f>IF('T4-3a. Property'!C43="Yes",0.3,0)</f>
        <v>0.3</v>
      </c>
      <c r="D43" s="2">
        <f>IF('T4-3a. Property'!D43="Yes",0.3,0)</f>
        <v>0</v>
      </c>
      <c r="E43" s="2">
        <f>IF('T4-3a. Property'!E43="Yes",0.3,0)</f>
        <v>0</v>
      </c>
      <c r="F43" s="2">
        <f>IF('T4-3a. Property'!F43="Yes",0.3,0)</f>
        <v>0.3</v>
      </c>
      <c r="G43" s="2">
        <f>IF('T4-3a. Property'!G43="Yes",0.3,0)</f>
        <v>0.3</v>
      </c>
      <c r="H43" s="2">
        <f>IF('T4-3a. Property'!H43="Yes",0.3,0)</f>
        <v>0</v>
      </c>
      <c r="I43" s="2">
        <f>IF('T4-3a. Property'!I43="Yes",0.3,0)</f>
        <v>0</v>
      </c>
      <c r="J43" s="2">
        <f>IF('T4-3a. Property'!J43="Yes",0.3,0)</f>
        <v>0</v>
      </c>
      <c r="K43" s="2">
        <f>IF('T4-3a. Property'!K43="Yes",0.3,0)</f>
        <v>0</v>
      </c>
      <c r="L43" s="2">
        <f>IF('T4-3a. Property'!L43="Yes",0.3,0)</f>
        <v>0</v>
      </c>
    </row>
    <row r="44" spans="1:12" ht="12.75" customHeight="1">
      <c r="B44" s="15" t="s">
        <v>89</v>
      </c>
      <c r="C44" s="2">
        <f>IF('T4-3a. Property'!C44="Yes",0.2,0)</f>
        <v>0</v>
      </c>
      <c r="D44" s="2">
        <f>IF('T4-3a. Property'!D44="Yes",0.2,0)</f>
        <v>0</v>
      </c>
      <c r="E44" s="2">
        <f>IF('T4-3a. Property'!E44="Yes",0.2,0)</f>
        <v>0</v>
      </c>
      <c r="F44" s="2">
        <f>IF('T4-3a. Property'!F44="Yes",0.2,0)</f>
        <v>0.2</v>
      </c>
      <c r="G44" s="2">
        <f>IF('T4-3a. Property'!G44="Yes",0.2,0)</f>
        <v>0</v>
      </c>
      <c r="H44" s="2">
        <f>IF('T4-3a. Property'!H44="Yes",0.2,0)</f>
        <v>0</v>
      </c>
      <c r="I44" s="2">
        <f>IF('T4-3a. Property'!I44="Yes",0.2,0)</f>
        <v>0</v>
      </c>
      <c r="J44" s="2">
        <f>IF('T4-3a. Property'!J44="Yes",0.2,0)</f>
        <v>0</v>
      </c>
      <c r="K44" s="2">
        <f>IF('T4-3a. Property'!K44="Yes",0.2,0)</f>
        <v>0</v>
      </c>
      <c r="L44" s="2">
        <f>IF('T4-3a. Property'!L44="Yes",0.2,0)</f>
        <v>0</v>
      </c>
    </row>
    <row r="45" spans="1:12" ht="12.75" customHeight="1">
      <c r="B45" s="15" t="s">
        <v>90</v>
      </c>
      <c r="C45" s="2"/>
      <c r="D45" s="2"/>
      <c r="E45" s="2"/>
      <c r="F45" s="2"/>
      <c r="G45" s="2"/>
      <c r="H45" s="2"/>
      <c r="I45" s="2"/>
      <c r="J45" s="2"/>
      <c r="K45" s="2"/>
      <c r="L45" s="2"/>
    </row>
    <row r="46" spans="1:12" ht="12.75" customHeight="1">
      <c r="B46" s="16" t="s">
        <v>61</v>
      </c>
      <c r="C46" s="2"/>
      <c r="D46" s="2"/>
      <c r="E46" s="2"/>
      <c r="F46" s="2"/>
      <c r="G46" s="2"/>
      <c r="H46" s="2"/>
      <c r="I46" s="2"/>
      <c r="J46" s="2"/>
      <c r="K46" s="2"/>
      <c r="L46" s="2"/>
    </row>
    <row r="47" spans="1:12" ht="12.75" customHeight="1">
      <c r="B47" s="6"/>
      <c r="D47" s="5"/>
      <c r="E47" s="5"/>
      <c r="F47" s="5"/>
      <c r="G47" s="5"/>
      <c r="H47" s="5"/>
      <c r="I47" s="5"/>
      <c r="J47" s="5"/>
      <c r="K47" s="5"/>
      <c r="L47" s="5"/>
    </row>
    <row r="48" spans="1:12" ht="12.75" customHeight="1">
      <c r="A48" s="10">
        <v>5</v>
      </c>
      <c r="B48" s="1" t="s">
        <v>224</v>
      </c>
      <c r="C48" s="2"/>
      <c r="D48" s="2"/>
      <c r="E48" s="2"/>
      <c r="F48" s="2"/>
      <c r="G48" s="2"/>
      <c r="H48" s="2"/>
      <c r="I48" s="2"/>
      <c r="J48" s="2"/>
      <c r="K48" s="2"/>
      <c r="L48" s="2"/>
    </row>
    <row r="49" spans="1:12" ht="12.75" customHeight="1">
      <c r="B49" s="15" t="s">
        <v>91</v>
      </c>
      <c r="C49" s="2">
        <f>IF('T4-3a. Property'!C48="Not allowed",1,IF('T4-3a. Property'!C49="No",0.4,0))</f>
        <v>0</v>
      </c>
      <c r="D49" s="2">
        <f>IF('T4-3a. Property'!D48="Not allowed",1,IF('T4-3a. Property'!D49="No",0.4,0))</f>
        <v>0.4</v>
      </c>
      <c r="E49" s="2">
        <f>IF('T4-3a. Property'!E48="Not allowed",1,IF('T4-3a. Property'!E49="No",0.4,0))</f>
        <v>0</v>
      </c>
      <c r="F49" s="2">
        <f>IF('T4-3a. Property'!F48="Not allowed",1,IF('T4-3a. Property'!F49="No",0.4,0))</f>
        <v>0</v>
      </c>
      <c r="G49" s="2">
        <f>IF('T4-3a. Property'!G48="Not allowed",1,IF('T4-3a. Property'!G49="No",0.4,0))</f>
        <v>0</v>
      </c>
      <c r="H49" s="2">
        <f>IF('T4-3a. Property'!H48="Not allowed",1,IF('T4-3a. Property'!H49="No",0.4,0))</f>
        <v>1</v>
      </c>
      <c r="I49" s="2">
        <f>IF('T4-3a. Property'!I48="Not allowed",1,IF('T4-3a. Property'!I49="No",0.4,0))</f>
        <v>0</v>
      </c>
      <c r="J49" s="2">
        <f>IF('T4-3a. Property'!J48="Not allowed",1,IF('T4-3a. Property'!J49="No",0.4,0))</f>
        <v>0</v>
      </c>
      <c r="K49" s="2">
        <f>IF('T4-3a. Property'!K48="Not allowed",1,IF('T4-3a. Property'!K49="No",0.4,0))</f>
        <v>0</v>
      </c>
      <c r="L49" s="2">
        <f>IF('T4-3a. Property'!L48="Not allowed",1,IF('T4-3a. Property'!L49="No",0.4,0))</f>
        <v>0</v>
      </c>
    </row>
    <row r="50" spans="1:12" ht="12.75" customHeight="1">
      <c r="B50" s="15" t="s">
        <v>163</v>
      </c>
      <c r="C50" s="2">
        <f>IF('T4-3a. Property'!C50="No",0.5,0)</f>
        <v>0.5</v>
      </c>
      <c r="D50" s="2">
        <f>IF('T4-3a. Property'!D50="No",0.5,0)</f>
        <v>0</v>
      </c>
      <c r="E50" s="2">
        <f>IF('T4-3a. Property'!E50="No",0.5,0)</f>
        <v>0.5</v>
      </c>
      <c r="F50" s="2">
        <f>IF('T4-3a. Property'!F50="No",0.5,0)</f>
        <v>0</v>
      </c>
      <c r="G50" s="2">
        <f>IF('T4-3a. Property'!G50="No",0.5,0)</f>
        <v>0</v>
      </c>
      <c r="H50" s="2">
        <f>IF('T4-3a. Property'!H50="No",0.5,0)</f>
        <v>0</v>
      </c>
      <c r="I50" s="2">
        <f>IF('T4-3a. Property'!I50="No",0.5,0)</f>
        <v>0</v>
      </c>
      <c r="J50" s="2">
        <f>IF('T4-3a. Property'!J50="No",0.5,0)</f>
        <v>0</v>
      </c>
      <c r="K50" s="2">
        <f>IF('T4-3a. Property'!K50="No",0.5,0)</f>
        <v>0</v>
      </c>
      <c r="L50" s="2">
        <f>IF('T4-3a. Property'!L50="No",0.5,0)</f>
        <v>0.5</v>
      </c>
    </row>
    <row r="51" spans="1:12" ht="12.75" customHeight="1">
      <c r="B51" s="15" t="s">
        <v>92</v>
      </c>
      <c r="C51" s="2">
        <f>IF('T4-3a. Property'!C51="No",0.1,0)</f>
        <v>0.1</v>
      </c>
      <c r="D51" s="2">
        <f>IF('T4-3a. Property'!D51="No",0.1,0)</f>
        <v>0</v>
      </c>
      <c r="E51" s="2">
        <f>IF('T4-3a. Property'!E51="No",0.1,0)</f>
        <v>0.1</v>
      </c>
      <c r="F51" s="2">
        <f>IF('T4-3a. Property'!F51="No",0.1,0)</f>
        <v>0</v>
      </c>
      <c r="G51" s="2">
        <f>IF('T4-3a. Property'!G51="No",0.1,0)</f>
        <v>0</v>
      </c>
      <c r="H51" s="2">
        <f>IF('T4-3a. Property'!H51="No",0.1,0)</f>
        <v>0</v>
      </c>
      <c r="I51" s="2">
        <f>IF('T4-3a. Property'!I51="No",0.1,0)</f>
        <v>0</v>
      </c>
      <c r="J51" s="2">
        <f>IF('T4-3a. Property'!J51="No",0.1,0)</f>
        <v>0</v>
      </c>
      <c r="K51" s="2">
        <f>IF('T4-3a. Property'!K51="No",0.1,0)</f>
        <v>0.1</v>
      </c>
      <c r="L51" s="2">
        <f>IF('T4-3a. Property'!L51="No",0.1,0)</f>
        <v>0</v>
      </c>
    </row>
    <row r="52" spans="1:12" ht="12.75" customHeight="1">
      <c r="B52" s="6" t="s">
        <v>61</v>
      </c>
      <c r="D52" s="5"/>
      <c r="E52" s="5"/>
      <c r="F52" s="5"/>
      <c r="G52" s="5"/>
      <c r="H52" s="5"/>
      <c r="I52" s="5"/>
      <c r="J52" s="5"/>
      <c r="K52" s="5"/>
      <c r="L52" s="5"/>
    </row>
    <row r="53" spans="1:12" ht="12.75" customHeight="1">
      <c r="B53" s="6"/>
      <c r="D53" s="5"/>
      <c r="E53" s="5"/>
      <c r="F53" s="5"/>
      <c r="G53" s="5"/>
      <c r="H53" s="5"/>
      <c r="I53" s="5"/>
      <c r="J53" s="5"/>
      <c r="K53" s="5"/>
      <c r="L53" s="5"/>
    </row>
    <row r="54" spans="1:12" ht="12.75" customHeight="1">
      <c r="A54" s="3">
        <v>6</v>
      </c>
      <c r="B54" s="3" t="s">
        <v>228</v>
      </c>
      <c r="C54" s="3">
        <f>IF('T4-3a. Property'!C54="","..",IF('T4-3a. Property'!C54="..","..",IF('T4-3a. Property'!C54="No",0,1)))</f>
        <v>0</v>
      </c>
      <c r="D54" s="3">
        <f>IF('T4-3a. Property'!D54="","..",IF('T4-3a. Property'!D54="..","..",IF('T4-3a. Property'!D54="No",0,1)))</f>
        <v>0</v>
      </c>
      <c r="E54" s="3">
        <f>IF('T4-3a. Property'!E54="","..",IF('T4-3a. Property'!E54="..","..",IF('T4-3a. Property'!E54="No",0,1)))</f>
        <v>0</v>
      </c>
      <c r="F54" s="3">
        <f>IF('T4-3a. Property'!F54="","..",IF('T4-3a. Property'!F54="..","..",IF('T4-3a. Property'!F54="No",0,1)))</f>
        <v>0</v>
      </c>
      <c r="G54" s="3">
        <f>IF('T4-3a. Property'!G54="","..",IF('T4-3a. Property'!G54="..","..",IF('T4-3a. Property'!G54="No",0,1)))</f>
        <v>0</v>
      </c>
      <c r="H54" s="3">
        <f>IF('T4-3a. Property'!H54="","..",IF('T4-3a. Property'!H54="..","..",IF('T4-3a. Property'!H54="No",0,1)))</f>
        <v>1</v>
      </c>
      <c r="I54" s="3">
        <f>IF('T4-3a. Property'!I54="","..",IF('T4-3a. Property'!I54="..","..",IF('T4-3a. Property'!I54="No",0,1)))</f>
        <v>0</v>
      </c>
      <c r="J54" s="3">
        <f>IF('T4-3a. Property'!J54="","..",IF('T4-3a. Property'!J54="..","..",IF('T4-3a. Property'!J54="No",0,1)))</f>
        <v>0</v>
      </c>
      <c r="K54" s="3">
        <f>IF('T4-3a. Property'!K54="","..",IF('T4-3a. Property'!K54="..","..",IF('T4-3a. Property'!K54="No",0,1)))</f>
        <v>0</v>
      </c>
      <c r="L54" s="3">
        <f>IF('T4-3a. Property'!L54="","..",IF('T4-3a. Property'!L54="..","..",IF('T4-3a. Property'!L54="No",0,1)))</f>
        <v>0</v>
      </c>
    </row>
    <row r="55" spans="1:12" ht="12.75" customHeight="1">
      <c r="B55" s="5" t="s">
        <v>164</v>
      </c>
      <c r="C55" s="3">
        <f>IF('T4-3a. Property'!C55="","..",IF('T4-3a. Property'!C55="..","..",IF('T4-3a. Property'!C55="No",0,1)))</f>
        <v>0</v>
      </c>
      <c r="D55" s="3">
        <f>IF('T4-3a. Property'!D55="","..",IF('T4-3a. Property'!D55="..","..",IF('T4-3a. Property'!D55="No",0,1)))</f>
        <v>0</v>
      </c>
      <c r="E55" s="3">
        <f>IF('T4-3a. Property'!E55="","..",IF('T4-3a. Property'!E55="..","..",IF('T4-3a. Property'!E55="No",0,1)))</f>
        <v>1</v>
      </c>
      <c r="F55" s="3">
        <f>IF('T4-3a. Property'!F55="","..",IF('T4-3a. Property'!F55="..","..",IF('T4-3a. Property'!F55="No",0,1)))</f>
        <v>0</v>
      </c>
      <c r="G55" s="3">
        <f>IF('T4-3a. Property'!G55="","..",IF('T4-3a. Property'!G55="..","..",IF('T4-3a. Property'!G55="No",0,1)))</f>
        <v>1</v>
      </c>
      <c r="H55" s="3">
        <f>IF('T4-3a. Property'!H55="","..",IF('T4-3a. Property'!H55="..","..",IF('T4-3a. Property'!H55="No",0,1)))</f>
        <v>1</v>
      </c>
      <c r="I55" s="3">
        <f>IF('T4-3a. Property'!I55="","..",IF('T4-3a. Property'!I55="..","..",IF('T4-3a. Property'!I55="No",0,1)))</f>
        <v>0</v>
      </c>
      <c r="J55" s="3">
        <f>IF('T4-3a. Property'!J55="","..",IF('T4-3a. Property'!J55="..","..",IF('T4-3a. Property'!J55="No",0,1)))</f>
        <v>0</v>
      </c>
      <c r="K55" s="3">
        <f>IF('T4-3a. Property'!K55="","..",IF('T4-3a. Property'!K55="..","..",IF('T4-3a. Property'!K55="No",0,1)))</f>
        <v>1</v>
      </c>
      <c r="L55" s="3">
        <f>IF('T4-3a. Property'!L55="","..",IF('T4-3a. Property'!L55="..","..",IF('T4-3a. Property'!L55="No",0,1)))</f>
        <v>0</v>
      </c>
    </row>
    <row r="56" spans="1:12" ht="12.75" customHeight="1">
      <c r="B56" s="5" t="s">
        <v>165</v>
      </c>
      <c r="D56" s="5"/>
      <c r="E56" s="5"/>
      <c r="F56" s="5"/>
      <c r="G56" s="5"/>
      <c r="H56" s="5"/>
      <c r="I56" s="5"/>
      <c r="J56" s="5"/>
      <c r="K56" s="5"/>
      <c r="L56" s="5"/>
    </row>
    <row r="57" spans="1:12" ht="12.75" customHeight="1">
      <c r="B57" s="6" t="s">
        <v>166</v>
      </c>
      <c r="D57" s="5"/>
      <c r="E57" s="5"/>
      <c r="F57" s="5"/>
      <c r="G57" s="5"/>
      <c r="H57" s="5"/>
      <c r="I57" s="5"/>
      <c r="J57" s="5"/>
      <c r="K57" s="5"/>
      <c r="L57" s="5"/>
    </row>
    <row r="58" spans="1:12" ht="12.75" customHeight="1">
      <c r="B58" s="6" t="s">
        <v>61</v>
      </c>
      <c r="D58" s="5"/>
      <c r="E58" s="5"/>
      <c r="F58" s="5"/>
      <c r="G58" s="5"/>
      <c r="H58" s="5"/>
      <c r="I58" s="5"/>
      <c r="J58" s="5"/>
      <c r="K58" s="5"/>
      <c r="L58" s="5"/>
    </row>
    <row r="59" spans="1:12" ht="12.75" customHeight="1">
      <c r="B59" s="6"/>
      <c r="D59" s="5"/>
      <c r="E59" s="5"/>
      <c r="F59" s="5"/>
      <c r="G59" s="5"/>
      <c r="H59" s="5"/>
      <c r="I59" s="5"/>
      <c r="J59" s="5"/>
      <c r="K59" s="5"/>
      <c r="L59" s="5"/>
    </row>
    <row r="60" spans="1:12" ht="12.75" customHeight="1">
      <c r="A60" s="10">
        <v>7</v>
      </c>
      <c r="B60" s="1" t="s">
        <v>167</v>
      </c>
      <c r="C60" s="2"/>
      <c r="D60" s="2"/>
      <c r="E60" s="2"/>
      <c r="F60" s="2"/>
      <c r="G60" s="2"/>
      <c r="H60" s="2"/>
      <c r="I60" s="2"/>
      <c r="J60" s="2"/>
      <c r="K60" s="2"/>
      <c r="L60" s="2"/>
    </row>
    <row r="61" spans="1:12" ht="12.75" customHeight="1">
      <c r="B61" s="14" t="s">
        <v>168</v>
      </c>
      <c r="C61" s="5">
        <f>IF('T4-3a. Property'!C61="..","..",IF('T4-3a. Property'!C61="Yes",0,1))</f>
        <v>0</v>
      </c>
      <c r="D61" s="5">
        <f>IF('T4-3a. Property'!D61="..","..",IF('T4-3a. Property'!D61="Yes",0,1))</f>
        <v>0</v>
      </c>
      <c r="E61" s="5">
        <f>IF('T4-3a. Property'!E61="..","..",IF('T4-3a. Property'!E61="Yes",0,1))</f>
        <v>0</v>
      </c>
      <c r="F61" s="5">
        <f>IF('T4-3a. Property'!F61="..","..",IF('T4-3a. Property'!F61="Yes",0,1))</f>
        <v>0</v>
      </c>
      <c r="G61" s="5">
        <f>IF('T4-3a. Property'!G61="..","..",IF('T4-3a. Property'!G61="Yes",0,1))</f>
        <v>0</v>
      </c>
      <c r="H61" s="5">
        <f>IF('T4-3a. Property'!H61="..","..",IF('T4-3a. Property'!H61="Yes",0,1))</f>
        <v>0</v>
      </c>
      <c r="I61" s="5">
        <f>IF('T4-3a. Property'!I61="..","..",IF('T4-3a. Property'!I61="Yes",0,1))</f>
        <v>0</v>
      </c>
      <c r="J61" s="5">
        <f>IF('T4-3a. Property'!J61="..","..",IF('T4-3a. Property'!J61="Yes",0,1))</f>
        <v>0</v>
      </c>
      <c r="K61" s="5">
        <f>IF('T4-3a. Property'!K61="..","..",IF('T4-3a. Property'!K61="Yes",0,1))</f>
        <v>0</v>
      </c>
      <c r="L61" s="5">
        <f>IF('T4-3a. Property'!L61="..","..",IF('T4-3a. Property'!L61="Yes",0,1))</f>
        <v>0</v>
      </c>
    </row>
    <row r="62" spans="1:12" ht="12.75" customHeight="1">
      <c r="B62" s="14" t="s">
        <v>169</v>
      </c>
      <c r="C62" s="5">
        <f>IF('T4-3a. Property'!C62="..","..",IF('T4-3a. Property'!C62="Yes",0,1))</f>
        <v>0</v>
      </c>
      <c r="D62" s="5">
        <f>IF('T4-3a. Property'!D62="..","..",IF('T4-3a. Property'!D62="Yes",0,1))</f>
        <v>0</v>
      </c>
      <c r="E62" s="5">
        <f>IF('T4-3a. Property'!E62="..","..",IF('T4-3a. Property'!E62="Yes",0,1))</f>
        <v>0</v>
      </c>
      <c r="F62" s="5">
        <f>IF('T4-3a. Property'!F62="..","..",IF('T4-3a. Property'!F62="Yes",0,1))</f>
        <v>0</v>
      </c>
      <c r="G62" s="5">
        <f>IF('T4-3a. Property'!G62="..","..",IF('T4-3a. Property'!G62="Yes",0,1))</f>
        <v>0</v>
      </c>
      <c r="H62" s="5">
        <f>IF('T4-3a. Property'!H62="..","..",IF('T4-3a. Property'!H62="Yes",0,1))</f>
        <v>1</v>
      </c>
      <c r="I62" s="5">
        <f>IF('T4-3a. Property'!I62="..","..",IF('T4-3a. Property'!I62="Yes",0,1))</f>
        <v>0</v>
      </c>
      <c r="J62" s="5">
        <f>IF('T4-3a. Property'!J62="..","..",IF('T4-3a. Property'!J62="Yes",0,1))</f>
        <v>0</v>
      </c>
      <c r="K62" s="5">
        <f>IF('T4-3a. Property'!K62="..","..",IF('T4-3a. Property'!K62="Yes",0,1))</f>
        <v>0</v>
      </c>
      <c r="L62" s="5">
        <f>IF('T4-3a. Property'!L62="..","..",IF('T4-3a. Property'!L62="Yes",0,1))</f>
        <v>0</v>
      </c>
    </row>
    <row r="63" spans="1:12" ht="12.75" customHeight="1">
      <c r="B63" s="6" t="s">
        <v>61</v>
      </c>
      <c r="D63" s="5"/>
      <c r="E63" s="5"/>
      <c r="F63" s="5"/>
      <c r="G63" s="5"/>
      <c r="H63" s="5"/>
      <c r="I63" s="5"/>
      <c r="J63" s="5"/>
      <c r="K63" s="5"/>
      <c r="L63" s="5"/>
    </row>
    <row r="64" spans="1:12" ht="12.75" customHeight="1">
      <c r="B64" s="6"/>
      <c r="D64" s="5"/>
      <c r="E64" s="5"/>
      <c r="F64" s="5"/>
      <c r="G64" s="5"/>
      <c r="H64" s="5"/>
      <c r="I64" s="5"/>
      <c r="J64" s="5"/>
      <c r="K64" s="5"/>
      <c r="L64" s="5"/>
    </row>
    <row r="65" spans="1:12" ht="12.75" customHeight="1">
      <c r="A65" s="10">
        <v>8</v>
      </c>
      <c r="B65" s="1" t="s">
        <v>170</v>
      </c>
      <c r="C65" s="2"/>
      <c r="D65" s="2"/>
      <c r="E65" s="2"/>
      <c r="F65" s="2"/>
      <c r="G65" s="2"/>
      <c r="H65" s="2"/>
      <c r="I65" s="2"/>
      <c r="J65" s="2"/>
      <c r="K65" s="2"/>
      <c r="L65" s="2"/>
    </row>
    <row r="66" spans="1:12" ht="12.75" customHeight="1">
      <c r="B66" s="14" t="s">
        <v>171</v>
      </c>
      <c r="C66" s="5">
        <f>IF('T4-3a. Property'!C66="Yes",1,0)</f>
        <v>0</v>
      </c>
      <c r="D66" s="5">
        <f>IF('T4-3a. Property'!D66="Yes",1,0)</f>
        <v>0</v>
      </c>
      <c r="E66" s="5">
        <f>IF('T4-3a. Property'!E66="Yes",1,0)</f>
        <v>0</v>
      </c>
      <c r="F66" s="5">
        <f>IF('T4-3a. Property'!F66="Yes",1,0)</f>
        <v>0</v>
      </c>
      <c r="G66" s="5">
        <f>IF('T4-3a. Property'!G66="Yes",1,0)</f>
        <v>0</v>
      </c>
      <c r="H66" s="5">
        <f>IF('T4-3a. Property'!H66="Yes",1,0)</f>
        <v>1</v>
      </c>
      <c r="I66" s="5">
        <f>IF('T4-3a. Property'!I66="Yes",1,0)</f>
        <v>0</v>
      </c>
      <c r="J66" s="5">
        <f>IF('T4-3a. Property'!J66="Yes",1,0)</f>
        <v>0</v>
      </c>
      <c r="K66" s="5">
        <f>IF('T4-3a. Property'!K66="Yes",1,0)</f>
        <v>0</v>
      </c>
      <c r="L66" s="5">
        <f>IF('T4-3a. Property'!L66="Yes",1,0)</f>
        <v>0</v>
      </c>
    </row>
    <row r="67" spans="1:12" ht="12.75" customHeight="1">
      <c r="B67" s="14" t="s">
        <v>172</v>
      </c>
      <c r="C67" s="5">
        <f>IF('T4-3a. Property'!C67="Yes",0.5,0)</f>
        <v>0</v>
      </c>
      <c r="D67" s="5">
        <f>IF('T4-3a. Property'!D67="Yes",0.5,0)</f>
        <v>0</v>
      </c>
      <c r="E67" s="5">
        <f>IF('T4-3a. Property'!E67="Yes",0.5,0)</f>
        <v>0</v>
      </c>
      <c r="F67" s="5">
        <f>IF('T4-3a. Property'!F67="Yes",0.5,0)</f>
        <v>0</v>
      </c>
      <c r="G67" s="5">
        <f>IF('T4-3a. Property'!G67="Yes",0.5,0)</f>
        <v>0</v>
      </c>
      <c r="H67" s="5">
        <f>IF('T4-3a. Property'!H67="Yes",0.5,0)</f>
        <v>0</v>
      </c>
      <c r="I67" s="5">
        <f>IF('T4-3a. Property'!I67="Yes",0.5,0)</f>
        <v>0</v>
      </c>
      <c r="J67" s="5">
        <f>IF('T4-3a. Property'!J67="Yes",0.5,0)</f>
        <v>0</v>
      </c>
      <c r="K67" s="5">
        <f>IF('T4-3a. Property'!K67="Yes",0.5,0)</f>
        <v>0</v>
      </c>
      <c r="L67" s="5">
        <f>IF('T4-3a. Property'!L67="Yes",0.5,0)</f>
        <v>0</v>
      </c>
    </row>
    <row r="68" spans="1:12" ht="12.75" customHeight="1">
      <c r="B68" s="14" t="s">
        <v>173</v>
      </c>
      <c r="D68" s="5"/>
      <c r="E68" s="5"/>
      <c r="F68" s="5"/>
      <c r="G68" s="5"/>
      <c r="H68" s="5"/>
      <c r="I68" s="5"/>
      <c r="J68" s="5"/>
      <c r="K68" s="5"/>
      <c r="L68" s="5"/>
    </row>
    <row r="69" spans="1:12" ht="12.75" customHeight="1">
      <c r="B69" s="6" t="s">
        <v>61</v>
      </c>
      <c r="D69" s="5"/>
      <c r="E69" s="5"/>
      <c r="F69" s="5"/>
      <c r="G69" s="5"/>
      <c r="H69" s="5"/>
      <c r="I69" s="5"/>
      <c r="J69" s="5"/>
      <c r="K69" s="5"/>
      <c r="L69" s="5"/>
    </row>
    <row r="70" spans="1:12" ht="12.75" customHeight="1">
      <c r="B70" s="6"/>
      <c r="D70" s="5"/>
      <c r="E70" s="5"/>
      <c r="F70" s="5"/>
      <c r="G70" s="5"/>
      <c r="H70" s="5"/>
      <c r="I70" s="5"/>
      <c r="J70" s="5"/>
      <c r="K70" s="5"/>
      <c r="L70" s="5"/>
    </row>
    <row r="71" spans="1:12" ht="12.75" customHeight="1">
      <c r="A71" s="10" t="s">
        <v>174</v>
      </c>
      <c r="B71" s="1" t="s">
        <v>175</v>
      </c>
      <c r="C71" s="2"/>
      <c r="D71" s="2"/>
      <c r="E71" s="2"/>
      <c r="F71" s="2"/>
      <c r="G71" s="2"/>
      <c r="H71" s="2"/>
      <c r="I71" s="2"/>
      <c r="J71" s="2"/>
      <c r="K71" s="2"/>
      <c r="L71" s="2"/>
    </row>
    <row r="72" spans="1:12" ht="12.75" customHeight="1">
      <c r="B72" s="1" t="s">
        <v>186</v>
      </c>
      <c r="C72" s="2"/>
      <c r="D72" s="2"/>
      <c r="E72" s="2"/>
      <c r="F72" s="2"/>
      <c r="G72" s="2"/>
      <c r="H72" s="2"/>
      <c r="I72" s="2"/>
      <c r="J72" s="2"/>
      <c r="K72" s="2"/>
      <c r="L72" s="2"/>
    </row>
    <row r="73" spans="1:12" ht="12.75" customHeight="1">
      <c r="B73" s="15" t="s">
        <v>176</v>
      </c>
      <c r="C73" s="2">
        <f>IF('T4-3a. Property'!C72="Not allowed", 1,IF('T4-3a. Property'!C73="Yes",1,0))</f>
        <v>0</v>
      </c>
      <c r="D73" s="2">
        <f>IF('T4-3a. Property'!D72="Not allowed", 1,IF('T4-3a. Property'!D73="Yes",1,0))</f>
        <v>0</v>
      </c>
      <c r="E73" s="2">
        <f>IF('T4-3a. Property'!E72="Not allowed", 1,IF('T4-3a. Property'!E73="Yes",1,0))</f>
        <v>0</v>
      </c>
      <c r="F73" s="2">
        <f>IF('T4-3a. Property'!F72="Not allowed", 1,IF('T4-3a. Property'!F73="Yes",1,0))</f>
        <v>0</v>
      </c>
      <c r="G73" s="2">
        <f>IF('T4-3a. Property'!G72="Not allowed", 1,IF('T4-3a. Property'!G73="Yes",1,0))</f>
        <v>0</v>
      </c>
      <c r="H73" s="2">
        <f>IF('T4-3a. Property'!H72="Not allowed", 1,IF('T4-3a. Property'!H73="Yes",1,0))</f>
        <v>0</v>
      </c>
      <c r="I73" s="2">
        <f>IF('T4-3a. Property'!I72="Not allowed", 1,IF('T4-3a. Property'!I73="Yes",1,0))</f>
        <v>0</v>
      </c>
      <c r="J73" s="2">
        <f>IF('T4-3a. Property'!J72="Not allowed", 1,IF('T4-3a. Property'!J73="Yes",1,0))</f>
        <v>0</v>
      </c>
      <c r="K73" s="2">
        <f>IF('T4-3a. Property'!K72="Not allowed", 1,IF('T4-3a. Property'!K73="Yes",1,0))</f>
        <v>0</v>
      </c>
      <c r="L73" s="2">
        <f>IF('T4-3a. Property'!L72="Not allowed", 1,IF('T4-3a. Property'!L73="Yes",1,0))</f>
        <v>0</v>
      </c>
    </row>
    <row r="74" spans="1:12" ht="12.75" customHeight="1">
      <c r="B74" s="15" t="s">
        <v>177</v>
      </c>
      <c r="C74" s="2">
        <f>IF('T4-3a. Property'!C74="Yes",0.3,0)</f>
        <v>0</v>
      </c>
      <c r="D74" s="2">
        <f>IF('T4-3a. Property'!D74="Yes",0.3,0)</f>
        <v>0</v>
      </c>
      <c r="E74" s="2">
        <f>IF('T4-3a. Property'!E74="Yes",0.3,0)</f>
        <v>0</v>
      </c>
      <c r="F74" s="2">
        <f>IF('T4-3a. Property'!F74="Yes",0.3,0)</f>
        <v>0</v>
      </c>
      <c r="G74" s="2">
        <f>IF('T4-3a. Property'!G74="Yes",0.3,0)</f>
        <v>0</v>
      </c>
      <c r="H74" s="2">
        <f>IF('T4-3a. Property'!H74="Yes",0.3,0)</f>
        <v>0.3</v>
      </c>
      <c r="I74" s="2">
        <f>IF('T4-3a. Property'!I74="Yes",0.3,0)</f>
        <v>0</v>
      </c>
      <c r="J74" s="2">
        <f>IF('T4-3a. Property'!J74="Yes",0.3,0)</f>
        <v>0</v>
      </c>
      <c r="K74" s="2">
        <f>IF('T4-3a. Property'!K74="Yes",0.3,0)</f>
        <v>0</v>
      </c>
      <c r="L74" s="2">
        <f>IF('T4-3a. Property'!L74="Yes",0.3,0)</f>
        <v>0</v>
      </c>
    </row>
    <row r="75" spans="1:12" ht="12.75" customHeight="1">
      <c r="B75" s="14" t="s">
        <v>178</v>
      </c>
      <c r="C75" s="5">
        <f>IF('T4-3a. Property'!C75="",0,0.6)</f>
        <v>0</v>
      </c>
      <c r="D75" s="5">
        <f>IF('T4-3a. Property'!D75="",0,0.6)</f>
        <v>0</v>
      </c>
      <c r="E75" s="5">
        <f>IF('T4-3a. Property'!E75="",0,0.6)</f>
        <v>0</v>
      </c>
      <c r="F75" s="5">
        <f>IF('T4-3a. Property'!F75="",0,0.6)</f>
        <v>0</v>
      </c>
      <c r="G75" s="5">
        <f>IF('T4-3a. Property'!G75="",0,0.6)</f>
        <v>0</v>
      </c>
      <c r="H75" s="5">
        <f>IF('T4-3a. Property'!H75="",0,0.6)</f>
        <v>0</v>
      </c>
      <c r="I75" s="5">
        <f>IF('T4-3a. Property'!I75="",0,0.6)</f>
        <v>0</v>
      </c>
      <c r="J75" s="5">
        <f>IF('T4-3a. Property'!J75="",0,0.6)</f>
        <v>0</v>
      </c>
      <c r="K75" s="5">
        <f>IF('T4-3a. Property'!K75="",0,0.6)</f>
        <v>0</v>
      </c>
      <c r="L75" s="5">
        <f>IF('T4-3a. Property'!L75="",0,0.6)</f>
        <v>0</v>
      </c>
    </row>
    <row r="76" spans="1:12" ht="12.75" customHeight="1">
      <c r="B76" s="15" t="s">
        <v>179</v>
      </c>
      <c r="C76" s="5">
        <f>IF('T4-3a. Property'!C76="",0,0.1)</f>
        <v>0</v>
      </c>
      <c r="D76" s="5">
        <f>IF('T4-3a. Property'!D76="",0,0.1)</f>
        <v>0</v>
      </c>
      <c r="E76" s="5">
        <f>IF('T4-3a. Property'!E76="",0,0.1)</f>
        <v>0</v>
      </c>
      <c r="F76" s="5">
        <f>IF('T4-3a. Property'!F76="",0,0.1)</f>
        <v>0</v>
      </c>
      <c r="G76" s="5">
        <f>IF('T4-3a. Property'!G76="",0,0.1)</f>
        <v>0</v>
      </c>
      <c r="H76" s="5">
        <f>IF('T4-3a. Property'!H76="",0,0.1)</f>
        <v>0</v>
      </c>
      <c r="I76" s="5">
        <f>IF('T4-3a. Property'!I76="",0,0.1)</f>
        <v>0</v>
      </c>
      <c r="J76" s="5">
        <f>IF('T4-3a. Property'!J76="",0,0.1)</f>
        <v>0</v>
      </c>
      <c r="K76" s="5">
        <f>IF('T4-3a. Property'!K76="",0,0.1)</f>
        <v>0</v>
      </c>
      <c r="L76" s="5">
        <f>IF('T4-3a. Property'!L76="",0,0.1)</f>
        <v>0</v>
      </c>
    </row>
    <row r="77" spans="1:12" ht="12.75" customHeight="1">
      <c r="B77" s="15" t="s">
        <v>66</v>
      </c>
      <c r="C77" s="2"/>
      <c r="D77" s="2"/>
      <c r="E77" s="2"/>
      <c r="F77" s="2"/>
      <c r="G77" s="2"/>
      <c r="H77" s="2"/>
      <c r="I77" s="2"/>
      <c r="J77" s="2"/>
      <c r="K77" s="2"/>
      <c r="L77" s="2"/>
    </row>
    <row r="78" spans="1:12" ht="12.75" customHeight="1">
      <c r="B78" s="16" t="s">
        <v>213</v>
      </c>
      <c r="C78" s="2"/>
      <c r="D78" s="2"/>
      <c r="E78" s="2"/>
      <c r="F78" s="2"/>
      <c r="G78" s="2"/>
      <c r="H78" s="2"/>
      <c r="I78" s="2"/>
      <c r="J78" s="2"/>
      <c r="K78" s="2"/>
      <c r="L78" s="2"/>
    </row>
    <row r="79" spans="1:12" ht="12.75" customHeight="1">
      <c r="B79" s="15" t="s">
        <v>176</v>
      </c>
      <c r="C79" s="2">
        <f>IF('T4-3a. Property'!C78="Not allowed", 1,IF('T4-3a. Property'!C79="Yes",1,0))</f>
        <v>0</v>
      </c>
      <c r="D79" s="2">
        <f>IF('T4-3a. Property'!D78="Not allowed", 1,IF('T4-3a. Property'!D79="Yes",1,0))</f>
        <v>0</v>
      </c>
      <c r="E79" s="2">
        <f>IF('T4-3a. Property'!E78="Not allowed", 1,IF('T4-3a. Property'!E79="Yes",1,0))</f>
        <v>0</v>
      </c>
      <c r="F79" s="2">
        <f>IF('T4-3a. Property'!F78="Not allowed", 1,IF('T4-3a. Property'!F79="Yes",1,0))</f>
        <v>0</v>
      </c>
      <c r="G79" s="2">
        <f>IF('T4-3a. Property'!G78="Not allowed", 1,IF('T4-3a. Property'!G79="Yes",1,0))</f>
        <v>0</v>
      </c>
      <c r="H79" s="2">
        <f>IF('T4-3a. Property'!H78="Not allowed", 1,IF('T4-3a. Property'!H79="Yes",1,0))</f>
        <v>1</v>
      </c>
      <c r="I79" s="2">
        <f>IF('T4-3a. Property'!I78="Not allowed", 1,IF('T4-3a. Property'!I79="Yes",1,0))</f>
        <v>0</v>
      </c>
      <c r="J79" s="2">
        <f>IF('T4-3a. Property'!J78="Not allowed", 1,IF('T4-3a. Property'!J79="Yes",1,0))</f>
        <v>0</v>
      </c>
      <c r="K79" s="2">
        <f>IF('T4-3a. Property'!K78="Not allowed", 1,IF('T4-3a. Property'!K79="Yes",1,0))</f>
        <v>0</v>
      </c>
      <c r="L79" s="2">
        <f>IF('T4-3a. Property'!L78="Not allowed", 1,IF('T4-3a. Property'!L79="Yes",1,0))</f>
        <v>0</v>
      </c>
    </row>
    <row r="80" spans="1:12" ht="12.75" customHeight="1">
      <c r="B80" s="15" t="s">
        <v>177</v>
      </c>
      <c r="C80" s="2">
        <f>IF('T4-3a. Property'!C80="Yes",0.3,0)</f>
        <v>0</v>
      </c>
      <c r="D80" s="2">
        <f>IF('T4-3a. Property'!D80="Yes",0.3,0)</f>
        <v>0</v>
      </c>
      <c r="E80" s="2">
        <f>IF('T4-3a. Property'!E80="Yes",0.3,0)</f>
        <v>0</v>
      </c>
      <c r="F80" s="2">
        <f>IF('T4-3a. Property'!F80="Yes",0.3,0)</f>
        <v>0</v>
      </c>
      <c r="G80" s="2">
        <f>IF('T4-3a. Property'!G80="Yes",0.3,0)</f>
        <v>0</v>
      </c>
      <c r="H80" s="2">
        <f>IF('T4-3a. Property'!H80="Yes",0.3,0)</f>
        <v>0</v>
      </c>
      <c r="I80" s="2">
        <f>IF('T4-3a. Property'!I80="Yes",0.3,0)</f>
        <v>0</v>
      </c>
      <c r="J80" s="2">
        <f>IF('T4-3a. Property'!J80="Yes",0.3,0)</f>
        <v>0</v>
      </c>
      <c r="K80" s="2">
        <f>IF('T4-3a. Property'!K80="Yes",0.3,0)</f>
        <v>0</v>
      </c>
      <c r="L80" s="2">
        <f>IF('T4-3a. Property'!L80="Yes",0.3,0)</f>
        <v>0</v>
      </c>
    </row>
    <row r="81" spans="1:12" ht="12.75" customHeight="1">
      <c r="B81" s="14" t="s">
        <v>178</v>
      </c>
      <c r="C81" s="5">
        <f>IF('T4-3a. Property'!C81="",0,0.6)</f>
        <v>0</v>
      </c>
      <c r="D81" s="5">
        <f>IF('T4-3a. Property'!D81="",0,0.6)</f>
        <v>0</v>
      </c>
      <c r="E81" s="5">
        <f>IF('T4-3a. Property'!E81="",0,0.6)</f>
        <v>0</v>
      </c>
      <c r="F81" s="5">
        <f>IF('T4-3a. Property'!F81="",0,0.6)</f>
        <v>0</v>
      </c>
      <c r="G81" s="5">
        <f>IF('T4-3a. Property'!G81="",0,0.6)</f>
        <v>0</v>
      </c>
      <c r="H81" s="5">
        <f>IF('T4-3a. Property'!H81="",0,0.6)</f>
        <v>0</v>
      </c>
      <c r="I81" s="5">
        <f>IF('T4-3a. Property'!I81="",0,0.6)</f>
        <v>0.6</v>
      </c>
      <c r="J81" s="5">
        <f>IF('T4-3a. Property'!J81="",0,0.6)</f>
        <v>0</v>
      </c>
      <c r="K81" s="5">
        <f>IF('T4-3a. Property'!K81="",0,0.6)</f>
        <v>0</v>
      </c>
      <c r="L81" s="5">
        <f>IF('T4-3a. Property'!L81="",0,0.6)</f>
        <v>0</v>
      </c>
    </row>
    <row r="82" spans="1:12" ht="12.75" customHeight="1">
      <c r="B82" s="15" t="s">
        <v>179</v>
      </c>
      <c r="C82" s="5">
        <f>IF('T4-3a. Property'!C82="",0,0.1)</f>
        <v>0</v>
      </c>
      <c r="D82" s="5">
        <f>IF('T4-3a. Property'!D82="",0,0.1)</f>
        <v>0</v>
      </c>
      <c r="E82" s="5">
        <f>IF('T4-3a. Property'!E82="",0,0.1)</f>
        <v>0</v>
      </c>
      <c r="F82" s="5">
        <f>IF('T4-3a. Property'!F82="",0,0.1)</f>
        <v>0</v>
      </c>
      <c r="G82" s="5">
        <f>IF('T4-3a. Property'!G82="",0,0.1)</f>
        <v>0</v>
      </c>
      <c r="H82" s="5">
        <f>IF('T4-3a. Property'!H82="",0,0.1)</f>
        <v>0</v>
      </c>
      <c r="I82" s="5">
        <f>IF('T4-3a. Property'!I82="",0,0.1)</f>
        <v>0.1</v>
      </c>
      <c r="J82" s="5">
        <f>IF('T4-3a. Property'!J82="",0,0.1)</f>
        <v>0</v>
      </c>
      <c r="K82" s="5">
        <f>IF('T4-3a. Property'!K82="",0,0.1)</f>
        <v>0</v>
      </c>
      <c r="L82" s="5">
        <f>IF('T4-3a. Property'!L82="",0,0.1)</f>
        <v>0</v>
      </c>
    </row>
    <row r="83" spans="1:12" ht="12.75" customHeight="1">
      <c r="B83" s="15" t="s">
        <v>66</v>
      </c>
      <c r="C83" s="2"/>
      <c r="D83" s="2"/>
      <c r="E83" s="2"/>
      <c r="F83" s="2"/>
      <c r="G83" s="2"/>
      <c r="H83" s="2"/>
      <c r="I83" s="2"/>
      <c r="J83" s="2"/>
      <c r="K83" s="2"/>
      <c r="L83" s="2"/>
    </row>
    <row r="84" spans="1:12" ht="12.75" customHeight="1">
      <c r="B84" s="6" t="s">
        <v>61</v>
      </c>
      <c r="D84" s="5"/>
      <c r="E84" s="5"/>
      <c r="F84" s="5"/>
      <c r="G84" s="5"/>
      <c r="H84" s="5"/>
      <c r="I84" s="5"/>
      <c r="J84" s="5"/>
      <c r="K84" s="5"/>
      <c r="L84" s="5"/>
    </row>
    <row r="85" spans="1:12" ht="12.75" customHeight="1">
      <c r="B85" s="15"/>
      <c r="C85" s="2"/>
      <c r="D85" s="2"/>
      <c r="E85" s="2"/>
      <c r="F85" s="2"/>
      <c r="G85" s="2"/>
      <c r="H85" s="2"/>
      <c r="I85" s="2"/>
      <c r="J85" s="2"/>
      <c r="K85" s="2"/>
      <c r="L85" s="2"/>
    </row>
    <row r="86" spans="1:12" ht="12.75" customHeight="1">
      <c r="A86" s="10" t="s">
        <v>180</v>
      </c>
      <c r="B86" s="1" t="s">
        <v>181</v>
      </c>
      <c r="C86" s="2"/>
      <c r="D86" s="2"/>
      <c r="E86" s="2"/>
      <c r="F86" s="2"/>
      <c r="G86" s="2"/>
      <c r="H86" s="2"/>
      <c r="I86" s="2"/>
      <c r="J86" s="2"/>
      <c r="K86" s="2"/>
      <c r="L86" s="2"/>
    </row>
    <row r="87" spans="1:12" ht="12.75" customHeight="1">
      <c r="B87" s="1" t="s">
        <v>186</v>
      </c>
      <c r="C87" s="2"/>
      <c r="D87" s="2"/>
      <c r="E87" s="2"/>
      <c r="F87" s="2"/>
      <c r="G87" s="2"/>
      <c r="H87" s="2"/>
      <c r="I87" s="2"/>
      <c r="J87" s="2"/>
      <c r="K87" s="2"/>
      <c r="L87" s="2"/>
    </row>
    <row r="88" spans="1:12" ht="12.75" customHeight="1">
      <c r="B88" s="15" t="s">
        <v>182</v>
      </c>
      <c r="C88" s="2">
        <f>IF('T4-3a. Property'!C87="Not allowed", 1,IF('T4-3a. Property'!C88="Yes",1,0))</f>
        <v>0</v>
      </c>
      <c r="D88" s="2">
        <f>IF('T4-3a. Property'!D87="Not allowed", 1,IF('T4-3a. Property'!D88="Yes",1,0))</f>
        <v>0</v>
      </c>
      <c r="E88" s="2">
        <f>IF('T4-3a. Property'!E87="Not allowed", 1,IF('T4-3a. Property'!E88="Yes",1,0))</f>
        <v>0</v>
      </c>
      <c r="F88" s="2">
        <f>IF('T4-3a. Property'!F87="Not allowed", 1,IF('T4-3a. Property'!F88="Yes",1,0))</f>
        <v>0</v>
      </c>
      <c r="G88" s="2">
        <f>IF('T4-3a. Property'!G87="Not allowed", 1,IF('T4-3a. Property'!G88="Yes",1,0))</f>
        <v>0</v>
      </c>
      <c r="H88" s="2">
        <f>IF('T4-3a. Property'!H87="Not allowed", 1,IF('T4-3a. Property'!H88="Yes",1,0))</f>
        <v>1</v>
      </c>
      <c r="I88" s="2">
        <f>IF('T4-3a. Property'!I87="Not allowed", 1,IF('T4-3a. Property'!I88="Yes",1,0))</f>
        <v>0</v>
      </c>
      <c r="J88" s="2">
        <f>IF('T4-3a. Property'!J87="Not allowed", 1,IF('T4-3a. Property'!J88="Yes",1,0))</f>
        <v>0</v>
      </c>
      <c r="K88" s="2">
        <f>IF('T4-3a. Property'!K87="Not allowed", 1,IF('T4-3a. Property'!K88="Yes",1,0))</f>
        <v>0</v>
      </c>
      <c r="L88" s="2">
        <f>IF('T4-3a. Property'!L87="Not allowed", 1,IF('T4-3a. Property'!L88="Yes",1,0))</f>
        <v>1</v>
      </c>
    </row>
    <row r="89" spans="1:12" ht="12.75" customHeight="1">
      <c r="B89" s="15" t="s">
        <v>183</v>
      </c>
      <c r="C89" s="2">
        <f>IF('T4-3a. Property'!C89="Yes",0.5,0)</f>
        <v>0</v>
      </c>
      <c r="D89" s="2">
        <f>IF('T4-3a. Property'!D89="Yes",0.5,0)</f>
        <v>0</v>
      </c>
      <c r="E89" s="2">
        <f>IF('T4-3a. Property'!E89="Yes",0.5,0)</f>
        <v>0.5</v>
      </c>
      <c r="F89" s="2">
        <f>IF('T4-3a. Property'!F89="Yes",0.5,0)</f>
        <v>0</v>
      </c>
      <c r="G89" s="2">
        <f>IF('T4-3a. Property'!G89="Yes",0.5,0)</f>
        <v>0</v>
      </c>
      <c r="H89" s="2">
        <f>IF('T4-3a. Property'!H89="Yes",0.5,0)</f>
        <v>0</v>
      </c>
      <c r="I89" s="2">
        <f>IF('T4-3a. Property'!I89="Yes",0.5,0)</f>
        <v>0.5</v>
      </c>
      <c r="J89" s="2">
        <f>IF('T4-3a. Property'!J89="Yes",0.5,0)</f>
        <v>0</v>
      </c>
      <c r="K89" s="2">
        <f>IF('T4-3a. Property'!K89="Yes",0.5,0)</f>
        <v>0.5</v>
      </c>
      <c r="L89" s="2">
        <f>IF('T4-3a. Property'!L89="Yes",0.5,0)</f>
        <v>0</v>
      </c>
    </row>
    <row r="90" spans="1:12" ht="12.75" customHeight="1">
      <c r="B90" s="15" t="s">
        <v>184</v>
      </c>
      <c r="C90" s="2">
        <f>IF('T4-3a. Property'!C90="Yes",0.1,0)</f>
        <v>0</v>
      </c>
      <c r="D90" s="2">
        <f>IF('T4-3a. Property'!D90="Yes",0.1,0)</f>
        <v>0</v>
      </c>
      <c r="E90" s="2">
        <f>IF('T4-3a. Property'!E90="Yes",0.1,0)</f>
        <v>0</v>
      </c>
      <c r="F90" s="2">
        <f>IF('T4-3a. Property'!F90="Yes",0.1,0)</f>
        <v>0</v>
      </c>
      <c r="G90" s="2">
        <f>IF('T4-3a. Property'!G90="Yes",0.1,0)</f>
        <v>0</v>
      </c>
      <c r="H90" s="2">
        <f>IF('T4-3a. Property'!H90="Yes",0.1,0)</f>
        <v>0</v>
      </c>
      <c r="I90" s="2">
        <f>IF('T4-3a. Property'!I90="Yes",0.1,0)</f>
        <v>0.1</v>
      </c>
      <c r="J90" s="2">
        <f>IF('T4-3a. Property'!J90="Yes",0.1,0)</f>
        <v>0</v>
      </c>
      <c r="K90" s="2">
        <f>IF('T4-3a. Property'!K90="Yes",0.1,0)</f>
        <v>0.1</v>
      </c>
      <c r="L90" s="2">
        <f>IF('T4-3a. Property'!L90="Yes",0.1,0)</f>
        <v>0</v>
      </c>
    </row>
    <row r="91" spans="1:12" ht="12.75" customHeight="1">
      <c r="B91" s="15" t="s">
        <v>96</v>
      </c>
      <c r="C91" s="2"/>
      <c r="D91" s="2"/>
      <c r="E91" s="2"/>
      <c r="F91" s="2"/>
      <c r="G91" s="2"/>
      <c r="H91" s="2"/>
      <c r="I91" s="2"/>
      <c r="J91" s="2"/>
      <c r="K91" s="2"/>
      <c r="L91" s="2"/>
    </row>
    <row r="92" spans="1:12" ht="12.75" customHeight="1">
      <c r="B92" s="16" t="s">
        <v>213</v>
      </c>
      <c r="C92" s="2"/>
      <c r="D92" s="2"/>
      <c r="E92" s="2"/>
      <c r="F92" s="2"/>
      <c r="G92" s="2"/>
      <c r="H92" s="2"/>
      <c r="I92" s="2"/>
      <c r="J92" s="2"/>
      <c r="K92" s="2"/>
      <c r="L92" s="2"/>
    </row>
    <row r="93" spans="1:12" ht="12.75" customHeight="1">
      <c r="B93" s="15" t="s">
        <v>182</v>
      </c>
      <c r="C93" s="2">
        <f>IF('T4-3a. Property'!C92="Not allowed", 1,IF('T4-3a. Property'!C93="Yes",1,0))</f>
        <v>0</v>
      </c>
      <c r="D93" s="2">
        <f>IF('T4-3a. Property'!D92="Not allowed", 1,IF('T4-3a. Property'!D93="Yes",1,0))</f>
        <v>0</v>
      </c>
      <c r="E93" s="2">
        <f>IF('T4-3a. Property'!E92="Not allowed", 1,IF('T4-3a. Property'!E93="Yes",1,0))</f>
        <v>0</v>
      </c>
      <c r="F93" s="2">
        <f>IF('T4-3a. Property'!F92="Not allowed", 1,IF('T4-3a. Property'!F93="Yes",1,0))</f>
        <v>0</v>
      </c>
      <c r="G93" s="2">
        <f>IF('T4-3a. Property'!G92="Not allowed", 1,IF('T4-3a. Property'!G93="Yes",1,0))</f>
        <v>0</v>
      </c>
      <c r="H93" s="2">
        <f>IF('T4-3a. Property'!H92="Not allowed", 1,IF('T4-3a. Property'!H93="Yes",1,0))</f>
        <v>1</v>
      </c>
      <c r="I93" s="2">
        <f>IF('T4-3a. Property'!I92="Not allowed", 1,IF('T4-3a. Property'!I93="Yes",1,0))</f>
        <v>0</v>
      </c>
      <c r="J93" s="2">
        <f>IF('T4-3a. Property'!J92="Not allowed", 1,IF('T4-3a. Property'!J93="Yes",1,0))</f>
        <v>0</v>
      </c>
      <c r="K93" s="2">
        <f>IF('T4-3a. Property'!K92="Not allowed", 1,IF('T4-3a. Property'!K93="Yes",1,0))</f>
        <v>0</v>
      </c>
      <c r="L93" s="2">
        <f>IF('T4-3a. Property'!L92="Not allowed", 1,IF('T4-3a. Property'!L93="Yes",1,0))</f>
        <v>1</v>
      </c>
    </row>
    <row r="94" spans="1:12" ht="12.75" customHeight="1">
      <c r="B94" s="15" t="s">
        <v>183</v>
      </c>
      <c r="C94" s="2">
        <f>IF('T4-3a. Property'!C94="Yes",0.5,0)</f>
        <v>0</v>
      </c>
      <c r="D94" s="2">
        <f>IF('T4-3a. Property'!D94="Yes",0.5,0)</f>
        <v>0</v>
      </c>
      <c r="E94" s="2">
        <f>IF('T4-3a. Property'!E94="Yes",0.5,0)</f>
        <v>0.5</v>
      </c>
      <c r="F94" s="2">
        <f>IF('T4-3a. Property'!F94="Yes",0.5,0)</f>
        <v>0</v>
      </c>
      <c r="G94" s="2">
        <f>IF('T4-3a. Property'!G94="Yes",0.5,0)</f>
        <v>0</v>
      </c>
      <c r="H94" s="2">
        <f>IF('T4-3a. Property'!H94="Yes",0.5,0)</f>
        <v>0</v>
      </c>
      <c r="I94" s="2">
        <f>IF('T4-3a. Property'!I94="Yes",0.5,0)</f>
        <v>0.5</v>
      </c>
      <c r="J94" s="2">
        <f>IF('T4-3a. Property'!J94="Yes",0.5,0)</f>
        <v>0</v>
      </c>
      <c r="K94" s="2">
        <f>IF('T4-3a. Property'!K94="Yes",0.5,0)</f>
        <v>0.5</v>
      </c>
      <c r="L94" s="2">
        <f>IF('T4-3a. Property'!L94="Yes",0.5,0)</f>
        <v>0</v>
      </c>
    </row>
    <row r="95" spans="1:12" ht="12.75" customHeight="1">
      <c r="B95" s="15" t="s">
        <v>184</v>
      </c>
      <c r="C95" s="2">
        <f>IF('T4-3a. Property'!C95="Yes",0.1,0)</f>
        <v>0</v>
      </c>
      <c r="D95" s="2">
        <f>IF('T4-3a. Property'!D95="Yes",0.1,0)</f>
        <v>0</v>
      </c>
      <c r="E95" s="2">
        <f>IF('T4-3a. Property'!E95="Yes",0.1,0)</f>
        <v>0</v>
      </c>
      <c r="F95" s="2">
        <f>IF('T4-3a. Property'!F95="Yes",0.1,0)</f>
        <v>0</v>
      </c>
      <c r="G95" s="2">
        <f>IF('T4-3a. Property'!G95="Yes",0.1,0)</f>
        <v>0</v>
      </c>
      <c r="H95" s="2">
        <f>IF('T4-3a. Property'!H95="Yes",0.1,0)</f>
        <v>0</v>
      </c>
      <c r="I95" s="2">
        <f>IF('T4-3a. Property'!I95="Yes",0.1,0)</f>
        <v>0.1</v>
      </c>
      <c r="J95" s="2">
        <f>IF('T4-3a. Property'!J95="Yes",0.1,0)</f>
        <v>0</v>
      </c>
      <c r="K95" s="2">
        <f>IF('T4-3a. Property'!K95="Yes",0.1,0)</f>
        <v>0.1</v>
      </c>
      <c r="L95" s="2">
        <f>IF('T4-3a. Property'!L95="Yes",0.1,0)</f>
        <v>0</v>
      </c>
    </row>
    <row r="96" spans="1:12" ht="12.75" customHeight="1">
      <c r="B96" s="15" t="s">
        <v>96</v>
      </c>
      <c r="C96" s="2"/>
      <c r="D96" s="2"/>
      <c r="E96" s="2"/>
      <c r="F96" s="2"/>
      <c r="G96" s="2"/>
      <c r="H96" s="2"/>
      <c r="I96" s="2"/>
      <c r="J96" s="2"/>
      <c r="K96" s="2"/>
      <c r="L96" s="2"/>
    </row>
    <row r="97" spans="1:12" ht="12.75" customHeight="1">
      <c r="B97" s="6" t="s">
        <v>61</v>
      </c>
      <c r="D97" s="5"/>
      <c r="E97" s="5"/>
      <c r="F97" s="5"/>
      <c r="G97" s="5"/>
      <c r="H97" s="5"/>
      <c r="I97" s="5"/>
      <c r="J97" s="5"/>
      <c r="K97" s="5"/>
      <c r="L97" s="5"/>
    </row>
    <row r="98" spans="1:12" ht="12.75" customHeight="1">
      <c r="B98" s="1"/>
      <c r="C98" s="2"/>
      <c r="D98" s="2"/>
      <c r="E98" s="2"/>
      <c r="F98" s="2"/>
      <c r="G98" s="2"/>
      <c r="H98" s="2"/>
      <c r="I98" s="2"/>
      <c r="J98" s="2"/>
      <c r="K98" s="2"/>
      <c r="L98" s="2"/>
    </row>
    <row r="99" spans="1:12" ht="12.75" customHeight="1">
      <c r="A99" s="10" t="s">
        <v>98</v>
      </c>
      <c r="B99" s="1" t="s">
        <v>185</v>
      </c>
      <c r="C99" s="2"/>
      <c r="D99" s="2"/>
      <c r="E99" s="2"/>
      <c r="F99" s="2"/>
      <c r="G99" s="2"/>
      <c r="H99" s="2"/>
      <c r="I99" s="2"/>
      <c r="J99" s="2"/>
      <c r="K99" s="2"/>
      <c r="L99" s="2"/>
    </row>
    <row r="100" spans="1:12" ht="12.75" customHeight="1">
      <c r="B100" s="1" t="s">
        <v>186</v>
      </c>
      <c r="C100" s="2"/>
      <c r="D100" s="2"/>
      <c r="E100" s="2"/>
      <c r="F100" s="2"/>
      <c r="G100" s="2"/>
      <c r="H100" s="2"/>
      <c r="I100" s="2"/>
      <c r="J100" s="2"/>
      <c r="K100" s="2"/>
      <c r="L100" s="2"/>
    </row>
    <row r="101" spans="1:12" ht="12.75" customHeight="1">
      <c r="B101" s="15" t="s">
        <v>187</v>
      </c>
      <c r="C101" s="2">
        <f>IF('T4-3a. Property'!C100="Not allowed", 1,IF('T4-3a. Property'!C101="Yes",1,0))</f>
        <v>0</v>
      </c>
      <c r="D101" s="2">
        <f>IF('T4-3a. Property'!D100="Not allowed", 1,IF('T4-3a. Property'!D101="Yes",1,0))</f>
        <v>0</v>
      </c>
      <c r="E101" s="2">
        <f>IF('T4-3a. Property'!E100="Not allowed", 1,IF('T4-3a. Property'!E101="Yes",1,0))</f>
        <v>0</v>
      </c>
      <c r="F101" s="2">
        <f>IF('T4-3a. Property'!F100="Not allowed", 1,IF('T4-3a. Property'!F101="Yes",1,0))</f>
        <v>0</v>
      </c>
      <c r="G101" s="2">
        <f>IF('T4-3a. Property'!G100="Not allowed", 1,IF('T4-3a. Property'!G101="Yes",1,0))</f>
        <v>0</v>
      </c>
      <c r="H101" s="2">
        <f>IF('T4-3a. Property'!H100="Not allowed", 1,IF('T4-3a. Property'!H101="Yes",1,0))</f>
        <v>0</v>
      </c>
      <c r="I101" s="2">
        <f>IF('T4-3a. Property'!I100="Not allowed", 1,IF('T4-3a. Property'!I101="Yes",1,0))</f>
        <v>0</v>
      </c>
      <c r="J101" s="2">
        <f>IF('T4-3a. Property'!J100="Not allowed", 1,IF('T4-3a. Property'!J101="Yes",1,0))</f>
        <v>0</v>
      </c>
      <c r="K101" s="2">
        <f>IF('T4-3a. Property'!K100="Not allowed", 1,IF('T4-3a. Property'!K101="Yes",1,0))</f>
        <v>0</v>
      </c>
      <c r="L101" s="2">
        <f>IF('T4-3a. Property'!L100="Not allowed", 1,IF('T4-3a. Property'!L101="Yes",1,0))</f>
        <v>0</v>
      </c>
    </row>
    <row r="102" spans="1:12" ht="12.75" customHeight="1">
      <c r="B102" s="15" t="s">
        <v>94</v>
      </c>
      <c r="C102" s="2">
        <f>IF('T4-3a. Property'!C102="Yes",0.5,0)</f>
        <v>0.5</v>
      </c>
      <c r="D102" s="2">
        <f>IF('T4-3a. Property'!D102="Yes",0.5,0)</f>
        <v>0</v>
      </c>
      <c r="E102" s="2">
        <f>IF('T4-3a. Property'!E102="Yes",0.5,0)</f>
        <v>0.5</v>
      </c>
      <c r="F102" s="2">
        <f>IF('T4-3a. Property'!F102="Yes",0.5,0)</f>
        <v>0</v>
      </c>
      <c r="G102" s="2">
        <f>IF('T4-3a. Property'!G102="Yes",0.5,0)</f>
        <v>0</v>
      </c>
      <c r="H102" s="2">
        <f>IF('T4-3a. Property'!H102="Yes",0.5,0)</f>
        <v>0</v>
      </c>
      <c r="I102" s="2">
        <f>IF('T4-3a. Property'!I102="Yes",0.5,0)</f>
        <v>0</v>
      </c>
      <c r="J102" s="2">
        <f>IF('T4-3a. Property'!J102="Yes",0.5,0)</f>
        <v>0</v>
      </c>
      <c r="K102" s="2">
        <f>IF('T4-3a. Property'!K102="Yes",0.5,0)</f>
        <v>0</v>
      </c>
      <c r="L102" s="2">
        <f>IF('T4-3a. Property'!L102="Yes",0.5,0)</f>
        <v>0</v>
      </c>
    </row>
    <row r="103" spans="1:12" ht="12.75" customHeight="1">
      <c r="B103" s="15" t="s">
        <v>95</v>
      </c>
      <c r="C103" s="2">
        <f>IF('T4-3a. Property'!C103="Yes",0.5,0)</f>
        <v>0.5</v>
      </c>
      <c r="D103" s="2">
        <f>IF('T4-3a. Property'!D103="Yes",0.5,0)</f>
        <v>0</v>
      </c>
      <c r="E103" s="2">
        <f>IF('T4-3a. Property'!E103="Yes",0.5,0)</f>
        <v>0</v>
      </c>
      <c r="F103" s="2">
        <f>IF('T4-3a. Property'!F103="Yes",0.5,0)</f>
        <v>0</v>
      </c>
      <c r="G103" s="2">
        <f>IF('T4-3a. Property'!G103="Yes",0.5,0)</f>
        <v>0</v>
      </c>
      <c r="H103" s="2">
        <f>IF('T4-3a. Property'!H103="Yes",0.5,0)</f>
        <v>0</v>
      </c>
      <c r="I103" s="2">
        <f>IF('T4-3a. Property'!I103="Yes",0.5,0)</f>
        <v>0</v>
      </c>
      <c r="J103" s="2">
        <f>IF('T4-3a. Property'!J103="Yes",0.5,0)</f>
        <v>0</v>
      </c>
      <c r="K103" s="2">
        <f>IF('T4-3a. Property'!K103="Yes",0.5,0)</f>
        <v>0.5</v>
      </c>
      <c r="L103" s="2">
        <f>IF('T4-3a. Property'!L103="Yes",0.5,0)</f>
        <v>0.5</v>
      </c>
    </row>
    <row r="104" spans="1:12" ht="12.75" customHeight="1">
      <c r="B104" s="15" t="s">
        <v>96</v>
      </c>
      <c r="C104" s="2"/>
      <c r="D104" s="2"/>
      <c r="E104" s="2"/>
      <c r="F104" s="2"/>
      <c r="G104" s="2"/>
      <c r="H104" s="2"/>
      <c r="I104" s="2"/>
      <c r="J104" s="2"/>
      <c r="K104" s="2"/>
      <c r="L104" s="2"/>
    </row>
    <row r="105" spans="1:12" ht="12.75" customHeight="1">
      <c r="B105" s="1" t="s">
        <v>188</v>
      </c>
      <c r="C105" s="2"/>
      <c r="D105" s="2"/>
      <c r="E105" s="2"/>
      <c r="F105" s="2"/>
      <c r="G105" s="2"/>
      <c r="H105" s="2"/>
      <c r="I105" s="2"/>
      <c r="J105" s="2"/>
      <c r="K105" s="2"/>
      <c r="L105" s="2"/>
    </row>
    <row r="106" spans="1:12" ht="12.75" customHeight="1">
      <c r="B106" s="15" t="s">
        <v>187</v>
      </c>
      <c r="C106" s="2">
        <f>IF('T4-3a. Property'!C105="Not allowed", 1,IF('T4-3a. Property'!C106="Yes",1,0))</f>
        <v>0</v>
      </c>
      <c r="D106" s="2">
        <f>IF('T4-3a. Property'!D105="Not allowed", 1,IF('T4-3a. Property'!D106="Yes",1,0))</f>
        <v>0</v>
      </c>
      <c r="E106" s="2">
        <f>IF('T4-3a. Property'!E105="Not allowed", 1,IF('T4-3a. Property'!E106="Yes",1,0))</f>
        <v>0</v>
      </c>
      <c r="F106" s="2">
        <f>IF('T4-3a. Property'!F105="Not allowed", 1,IF('T4-3a. Property'!F106="Yes",1,0))</f>
        <v>0</v>
      </c>
      <c r="G106" s="2">
        <f>IF('T4-3a. Property'!G105="Not allowed", 1,IF('T4-3a. Property'!G106="Yes",1,0))</f>
        <v>0</v>
      </c>
      <c r="H106" s="2">
        <f>IF('T4-3a. Property'!H105="Not allowed", 1,IF('T4-3a. Property'!H106="Yes",1,0))</f>
        <v>1</v>
      </c>
      <c r="I106" s="2">
        <f>IF('T4-3a. Property'!I105="Not allowed", 1,IF('T4-3a. Property'!I106="Yes",1,0))</f>
        <v>0</v>
      </c>
      <c r="J106" s="2">
        <f>IF('T4-3a. Property'!J105="Not allowed", 1,IF('T4-3a. Property'!J106="Yes",1,0))</f>
        <v>0</v>
      </c>
      <c r="K106" s="2">
        <f>IF('T4-3a. Property'!K105="Not allowed", 1,IF('T4-3a. Property'!K106="Yes",1,0))</f>
        <v>1</v>
      </c>
      <c r="L106" s="2">
        <f>IF('T4-3a. Property'!L105="Not allowed", 1,IF('T4-3a. Property'!L106="Yes",1,0))</f>
        <v>0</v>
      </c>
    </row>
    <row r="107" spans="1:12" ht="12.75" customHeight="1">
      <c r="B107" s="15" t="s">
        <v>94</v>
      </c>
      <c r="C107" s="2">
        <f>IF('T4-3a. Property'!C107="Yes",0.5,0)</f>
        <v>0.5</v>
      </c>
      <c r="D107" s="2">
        <f>IF('T4-3a. Property'!D107="Yes",0.5,0)</f>
        <v>0</v>
      </c>
      <c r="E107" s="2">
        <f>IF('T4-3a. Property'!E107="Yes",0.5,0)</f>
        <v>0.5</v>
      </c>
      <c r="F107" s="2">
        <f>IF('T4-3a. Property'!F107="Yes",0.5,0)</f>
        <v>0</v>
      </c>
      <c r="G107" s="2">
        <f>IF('T4-3a. Property'!G107="Yes",0.5,0)</f>
        <v>0.5</v>
      </c>
      <c r="H107" s="2">
        <f>IF('T4-3a. Property'!H107="Yes",0.5,0)</f>
        <v>0</v>
      </c>
      <c r="I107" s="2">
        <f>IF('T4-3a. Property'!I107="Yes",0.5,0)</f>
        <v>0</v>
      </c>
      <c r="J107" s="2">
        <f>IF('T4-3a. Property'!J107="Yes",0.5,0)</f>
        <v>0</v>
      </c>
      <c r="K107" s="2">
        <f>IF('T4-3a. Property'!K107="Yes",0.5,0)</f>
        <v>0</v>
      </c>
      <c r="L107" s="2">
        <f>IF('T4-3a. Property'!L107="Yes",0.5,0)</f>
        <v>0</v>
      </c>
    </row>
    <row r="108" spans="1:12" ht="12.75" customHeight="1">
      <c r="B108" s="15" t="s">
        <v>95</v>
      </c>
      <c r="C108" s="2">
        <f>IF('T4-3a. Property'!C108="Yes",0.5,0)</f>
        <v>0.5</v>
      </c>
      <c r="D108" s="2">
        <f>IF('T4-3a. Property'!D108="Yes",0.5,0)</f>
        <v>0</v>
      </c>
      <c r="E108" s="2">
        <f>IF('T4-3a. Property'!E108="Yes",0.5,0)</f>
        <v>0</v>
      </c>
      <c r="F108" s="2">
        <f>IF('T4-3a. Property'!F108="Yes",0.5,0)</f>
        <v>0</v>
      </c>
      <c r="G108" s="2">
        <f>IF('T4-3a. Property'!G108="Yes",0.5,0)</f>
        <v>0</v>
      </c>
      <c r="H108" s="2">
        <f>IF('T4-3a. Property'!H108="Yes",0.5,0)</f>
        <v>0</v>
      </c>
      <c r="I108" s="2">
        <f>IF('T4-3a. Property'!I108="Yes",0.5,0)</f>
        <v>0</v>
      </c>
      <c r="J108" s="2">
        <f>IF('T4-3a. Property'!J108="Yes",0.5,0)</f>
        <v>0</v>
      </c>
      <c r="K108" s="2">
        <f>IF('T4-3a. Property'!K108="Yes",0.5,0)</f>
        <v>0</v>
      </c>
      <c r="L108" s="2">
        <f>IF('T4-3a. Property'!L108="Yes",0.5,0)</f>
        <v>0.5</v>
      </c>
    </row>
    <row r="109" spans="1:12" ht="12.75" customHeight="1">
      <c r="B109" s="15" t="s">
        <v>96</v>
      </c>
      <c r="C109" s="2"/>
      <c r="D109" s="2"/>
      <c r="E109" s="2"/>
      <c r="F109" s="2"/>
      <c r="G109" s="2"/>
      <c r="H109" s="2"/>
      <c r="I109" s="2"/>
      <c r="J109" s="2"/>
      <c r="K109" s="2"/>
      <c r="L109" s="2"/>
    </row>
    <row r="110" spans="1:12" ht="12.75" customHeight="1">
      <c r="B110" s="6" t="s">
        <v>61</v>
      </c>
      <c r="D110" s="5"/>
      <c r="E110" s="5"/>
      <c r="F110" s="5"/>
      <c r="G110" s="5"/>
      <c r="H110" s="5"/>
      <c r="I110" s="5"/>
      <c r="J110" s="5"/>
      <c r="K110" s="5"/>
      <c r="L110" s="5"/>
    </row>
    <row r="111" spans="1:12" ht="12.75" customHeight="1">
      <c r="B111" s="15"/>
      <c r="C111" s="2"/>
      <c r="D111" s="2"/>
      <c r="E111" s="2"/>
      <c r="F111" s="2"/>
      <c r="G111" s="2"/>
      <c r="H111" s="2"/>
      <c r="I111" s="2"/>
      <c r="J111" s="2"/>
      <c r="K111" s="2"/>
      <c r="L111" s="2"/>
    </row>
    <row r="112" spans="1:12" ht="12.75" customHeight="1">
      <c r="B112" s="13" t="s">
        <v>189</v>
      </c>
      <c r="C112" s="23"/>
      <c r="D112" s="23"/>
      <c r="E112" s="23"/>
      <c r="F112" s="23"/>
      <c r="G112" s="23"/>
      <c r="H112" s="23"/>
      <c r="I112" s="23"/>
      <c r="J112" s="23"/>
      <c r="K112" s="23"/>
      <c r="L112" s="23"/>
    </row>
    <row r="113" spans="1:12" ht="12.75" customHeight="1">
      <c r="B113" s="13"/>
      <c r="C113" s="23"/>
      <c r="D113" s="23"/>
      <c r="E113" s="23"/>
      <c r="F113" s="23"/>
      <c r="G113" s="23"/>
      <c r="H113" s="23"/>
      <c r="I113" s="23"/>
      <c r="J113" s="23"/>
      <c r="K113" s="23"/>
      <c r="L113" s="23"/>
    </row>
    <row r="114" spans="1:12" ht="12.75" customHeight="1">
      <c r="A114" s="10">
        <v>12</v>
      </c>
      <c r="B114" s="5" t="s">
        <v>190</v>
      </c>
      <c r="D114" s="5"/>
      <c r="E114" s="5"/>
      <c r="F114" s="5"/>
      <c r="G114" s="5"/>
      <c r="H114" s="5"/>
      <c r="I114" s="5"/>
      <c r="J114" s="5"/>
      <c r="K114" s="5"/>
      <c r="L114" s="5"/>
    </row>
    <row r="115" spans="1:12" ht="12.75" customHeight="1">
      <c r="B115" s="15" t="s">
        <v>73</v>
      </c>
      <c r="C115" s="2">
        <f>IF('T4-3a. Property'!C115="..","..",IF('T4-3a. Property'!C115="Yes",1,0))</f>
        <v>0</v>
      </c>
      <c r="D115" s="2">
        <f>IF('T4-3a. Property'!D115="..","..",IF('T4-3a. Property'!D115="Yes",1,0))</f>
        <v>1</v>
      </c>
      <c r="E115" s="2">
        <f>IF('T4-3a. Property'!E115="..","..",IF('T4-3a. Property'!E115="Yes",1,0))</f>
        <v>0</v>
      </c>
      <c r="F115" s="2">
        <f>IF('T4-3a. Property'!F115="..","..",IF('T4-3a. Property'!F115="Yes",1,0))</f>
        <v>0</v>
      </c>
      <c r="G115" s="2">
        <f>IF('T4-3a. Property'!G115="..","..",IF('T4-3a. Property'!G115="Yes",1,0))</f>
        <v>1</v>
      </c>
      <c r="H115" s="2">
        <f>IF('T4-3a. Property'!H115="..","..",IF('T4-3a. Property'!H115="Yes",1,0))</f>
        <v>1</v>
      </c>
      <c r="I115" s="2">
        <f>IF('T4-3a. Property'!I115="..","..",IF('T4-3a. Property'!I115="Yes",1,0))</f>
        <v>1</v>
      </c>
      <c r="J115" s="2">
        <f>IF('T4-3a. Property'!J115="..","..",IF('T4-3a. Property'!J115="Yes",1,0))</f>
        <v>1</v>
      </c>
      <c r="K115" s="2">
        <f>IF('T4-3a. Property'!K115="..","..",IF('T4-3a. Property'!K115="Yes",1,0))</f>
        <v>0</v>
      </c>
      <c r="L115" s="2">
        <f>IF('T4-3a. Property'!L115="..","..",IF('T4-3a. Property'!L115="Yes",1,0))</f>
        <v>0</v>
      </c>
    </row>
    <row r="116" spans="1:12" ht="12.75" customHeight="1">
      <c r="B116" s="15" t="s">
        <v>191</v>
      </c>
      <c r="C116" s="2">
        <f>IF('T4-3a. Property'!C116="..","..",IF('T4-3a. Property'!C116="Yes",0.5,0))</f>
        <v>0</v>
      </c>
      <c r="D116" s="2">
        <f>IF('T4-3a. Property'!D116="..","..",IF('T4-3a. Property'!D116="Yes",0.5,0))</f>
        <v>0</v>
      </c>
      <c r="E116" s="2">
        <f>IF('T4-3a. Property'!E116="..","..",IF('T4-3a. Property'!E116="Yes",0.5,0))</f>
        <v>0</v>
      </c>
      <c r="F116" s="2">
        <f>IF('T4-3a. Property'!F116="..","..",IF('T4-3a. Property'!F116="Yes",0.5,0))</f>
        <v>0</v>
      </c>
      <c r="G116" s="2">
        <f>IF('T4-3a. Property'!G116="..","..",IF('T4-3a. Property'!G116="Yes",0.5,0))</f>
        <v>0</v>
      </c>
      <c r="H116" s="2">
        <f>IF('T4-3a. Property'!H116="..","..",IF('T4-3a. Property'!H116="Yes",0.5,0))</f>
        <v>0</v>
      </c>
      <c r="I116" s="2">
        <f>IF('T4-3a. Property'!I116="..","..",IF('T4-3a. Property'!I116="Yes",0.5,0))</f>
        <v>0</v>
      </c>
      <c r="J116" s="2">
        <f>IF('T4-3a. Property'!J116="..","..",IF('T4-3a. Property'!J116="Yes",0.5,0))</f>
        <v>0</v>
      </c>
      <c r="K116" s="2">
        <f>IF('T4-3a. Property'!K116="..","..",IF('T4-3a. Property'!K116="Yes",0.5,0))</f>
        <v>0</v>
      </c>
      <c r="L116" s="2">
        <f>IF('T4-3a. Property'!L116="..","..",IF('T4-3a. Property'!L116="Yes",0.5,0))</f>
        <v>0</v>
      </c>
    </row>
    <row r="117" spans="1:12" ht="12.75" customHeight="1">
      <c r="B117" s="15" t="s">
        <v>192</v>
      </c>
      <c r="C117" s="2"/>
      <c r="D117" s="2"/>
      <c r="E117" s="2"/>
      <c r="F117" s="2"/>
      <c r="G117" s="2"/>
      <c r="H117" s="2"/>
      <c r="I117" s="2"/>
      <c r="J117" s="2"/>
      <c r="K117" s="2"/>
      <c r="L117" s="2"/>
    </row>
    <row r="118" spans="1:12" ht="12.75" customHeight="1">
      <c r="B118" s="15" t="s">
        <v>193</v>
      </c>
      <c r="C118" s="2"/>
      <c r="D118" s="2"/>
      <c r="E118" s="2"/>
      <c r="F118" s="2"/>
      <c r="G118" s="2"/>
      <c r="H118" s="2"/>
      <c r="I118" s="2"/>
      <c r="J118" s="2"/>
      <c r="K118" s="2"/>
      <c r="L118" s="2"/>
    </row>
    <row r="119" spans="1:12" ht="12.75" customHeight="1">
      <c r="B119" s="6" t="s">
        <v>61</v>
      </c>
      <c r="D119" s="5"/>
      <c r="E119" s="5"/>
      <c r="F119" s="5"/>
      <c r="G119" s="5"/>
      <c r="H119" s="5"/>
      <c r="I119" s="5"/>
      <c r="J119" s="5"/>
      <c r="K119" s="5"/>
      <c r="L119" s="5"/>
    </row>
    <row r="120" spans="1:12" ht="12.75" customHeight="1">
      <c r="B120" s="6"/>
      <c r="D120" s="5"/>
      <c r="E120" s="5"/>
      <c r="F120" s="5"/>
      <c r="G120" s="5"/>
      <c r="H120" s="5"/>
      <c r="I120" s="5"/>
      <c r="J120" s="5"/>
      <c r="K120" s="5"/>
      <c r="L120" s="5"/>
    </row>
    <row r="121" spans="1:12" ht="12.75" customHeight="1">
      <c r="A121" s="10">
        <v>13</v>
      </c>
      <c r="B121" s="1" t="s">
        <v>194</v>
      </c>
      <c r="C121" s="2">
        <f>IF('T4-3a. Property'!C121="..","..",IF('T4-3a. Property'!C121="No",1,0))</f>
        <v>1</v>
      </c>
      <c r="D121" s="2">
        <f>IF('T4-3a. Property'!D121="..","..",IF('T4-3a. Property'!D121="No",1,0))</f>
        <v>1</v>
      </c>
      <c r="E121" s="2">
        <f>IF('T4-3a. Property'!E121="..","..",IF('T4-3a. Property'!E121="No",1,0))</f>
        <v>1</v>
      </c>
      <c r="F121" s="2">
        <f>IF('T4-3a. Property'!F121="..","..",IF('T4-3a. Property'!F121="No",1,0))</f>
        <v>1</v>
      </c>
      <c r="G121" s="2">
        <f>IF('T4-3a. Property'!G121="..","..",IF('T4-3a. Property'!G121="No",1,0))</f>
        <v>1</v>
      </c>
      <c r="H121" s="2">
        <f>IF('T4-3a. Property'!H121="..","..",IF('T4-3a. Property'!H121="No",1,0))</f>
        <v>1</v>
      </c>
      <c r="I121" s="2">
        <f>IF('T4-3a. Property'!I121="..","..",IF('T4-3a. Property'!I121="No",1,0))</f>
        <v>0</v>
      </c>
      <c r="J121" s="2">
        <f>IF('T4-3a. Property'!J121="..","..",IF('T4-3a. Property'!J121="No",1,0))</f>
        <v>1</v>
      </c>
      <c r="K121" s="2">
        <f>IF('T4-3a. Property'!K121="..","..",IF('T4-3a. Property'!K121="No",1,0))</f>
        <v>1</v>
      </c>
      <c r="L121" s="2">
        <f>IF('T4-3a. Property'!L121="..","..",IF('T4-3a. Property'!L121="No",1,0))</f>
        <v>1</v>
      </c>
    </row>
    <row r="122" spans="1:12" ht="12.75" customHeight="1">
      <c r="B122" s="6" t="s">
        <v>61</v>
      </c>
      <c r="D122" s="5"/>
      <c r="E122" s="5"/>
      <c r="F122" s="5"/>
      <c r="G122" s="5"/>
      <c r="H122" s="5"/>
      <c r="I122" s="5"/>
      <c r="J122" s="5"/>
      <c r="K122" s="5"/>
      <c r="L122" s="5"/>
    </row>
    <row r="123" spans="1:12" ht="12.75" customHeight="1">
      <c r="B123" s="6"/>
      <c r="D123" s="5"/>
      <c r="E123" s="5"/>
      <c r="F123" s="5"/>
      <c r="G123" s="5"/>
      <c r="H123" s="5"/>
      <c r="I123" s="5"/>
      <c r="J123" s="5"/>
      <c r="K123" s="5"/>
      <c r="L123" s="5"/>
    </row>
    <row r="124" spans="1:12" ht="12.75" customHeight="1">
      <c r="B124" s="13" t="s">
        <v>99</v>
      </c>
      <c r="C124" s="23"/>
      <c r="D124" s="23"/>
      <c r="E124" s="23"/>
      <c r="F124" s="23"/>
      <c r="G124" s="23"/>
      <c r="H124" s="23"/>
      <c r="I124" s="23"/>
      <c r="J124" s="23"/>
      <c r="K124" s="23"/>
      <c r="L124" s="23"/>
    </row>
    <row r="125" spans="1:12" ht="12.75" customHeight="1">
      <c r="B125" s="6"/>
      <c r="D125" s="5"/>
      <c r="E125" s="5"/>
      <c r="F125" s="5"/>
      <c r="G125" s="5"/>
      <c r="H125" s="5"/>
      <c r="I125" s="5"/>
      <c r="J125" s="5"/>
      <c r="K125" s="5"/>
      <c r="L125" s="5"/>
    </row>
    <row r="126" spans="1:12" ht="12.75" customHeight="1">
      <c r="A126" s="10">
        <v>14</v>
      </c>
      <c r="B126" s="5" t="s">
        <v>229</v>
      </c>
      <c r="D126" s="5"/>
      <c r="E126" s="5"/>
      <c r="F126" s="5"/>
      <c r="G126" s="5"/>
      <c r="H126" s="5"/>
      <c r="I126" s="5"/>
      <c r="J126" s="5"/>
      <c r="K126" s="5"/>
      <c r="L126" s="5"/>
    </row>
    <row r="127" spans="1:12" ht="12.75" customHeight="1">
      <c r="B127" s="15" t="s">
        <v>73</v>
      </c>
      <c r="C127" s="2">
        <f>IF('T4-3a. Property'!C127="..","..",IF('T4-3a. Property'!C127="Yes",1,0))</f>
        <v>0</v>
      </c>
      <c r="D127" s="2">
        <f>IF('T4-3a. Property'!D127="..","..",IF('T4-3a. Property'!D127="Yes",1,0))</f>
        <v>0</v>
      </c>
      <c r="E127" s="2">
        <f>IF('T4-3a. Property'!E127="..","..",IF('T4-3a. Property'!E127="Yes",1,0))</f>
        <v>0</v>
      </c>
      <c r="F127" s="2">
        <f>IF('T4-3a. Property'!F127="..","..",IF('T4-3a. Property'!F127="Yes",1,0))</f>
        <v>0</v>
      </c>
      <c r="G127" s="2">
        <f>IF('T4-3a. Property'!G127="..","..",IF('T4-3a. Property'!G127="Yes",1,0))</f>
        <v>0</v>
      </c>
      <c r="H127" s="2">
        <f>IF('T4-3a. Property'!H127="..","..",IF('T4-3a. Property'!H127="Yes",1,0))</f>
        <v>1</v>
      </c>
      <c r="I127" s="2">
        <f>IF('T4-3a. Property'!I127="..","..",IF('T4-3a. Property'!I127="Yes",1,0))</f>
        <v>0</v>
      </c>
      <c r="J127" s="2">
        <f>IF('T4-3a. Property'!J127="..","..",IF('T4-3a. Property'!J127="Yes",1,0))</f>
        <v>0</v>
      </c>
      <c r="K127" s="2">
        <f>IF('T4-3a. Property'!K127="..","..",IF('T4-3a. Property'!K127="Yes",1,0))</f>
        <v>0</v>
      </c>
      <c r="L127" s="2">
        <f>IF('T4-3a. Property'!L127="..","..",IF('T4-3a. Property'!L127="Yes",1,0))</f>
        <v>0</v>
      </c>
    </row>
    <row r="128" spans="1:12" ht="12.75" customHeight="1">
      <c r="B128" s="15" t="s">
        <v>195</v>
      </c>
      <c r="C128" s="2">
        <f>IF('T4-3a. Property'!C128="..","..",IF('T4-3a. Property'!C128="Yes",0.5,0))</f>
        <v>0</v>
      </c>
      <c r="D128" s="2">
        <f>IF('T4-3a. Property'!D128="..","..",IF('T4-3a. Property'!D128="Yes",0.5,0))</f>
        <v>0</v>
      </c>
      <c r="E128" s="2">
        <f>IF('T4-3a. Property'!E128="..","..",IF('T4-3a. Property'!E128="Yes",0.5,0))</f>
        <v>0</v>
      </c>
      <c r="F128" s="2">
        <f>IF('T4-3a. Property'!F128="..","..",IF('T4-3a. Property'!F128="Yes",0.5,0))</f>
        <v>0.5</v>
      </c>
      <c r="G128" s="2">
        <f>IF('T4-3a. Property'!G128="..","..",IF('T4-3a. Property'!G128="Yes",0.5,0))</f>
        <v>0</v>
      </c>
      <c r="H128" s="2">
        <f>IF('T4-3a. Property'!H128="..","..",IF('T4-3a. Property'!H128="Yes",0.5,0))</f>
        <v>0</v>
      </c>
      <c r="I128" s="2">
        <f>IF('T4-3a. Property'!I128="..","..",IF('T4-3a. Property'!I128="Yes",0.5,0))</f>
        <v>0.5</v>
      </c>
      <c r="J128" s="2">
        <f>IF('T4-3a. Property'!J128="..","..",IF('T4-3a. Property'!J128="Yes",0.5,0))</f>
        <v>0.5</v>
      </c>
      <c r="K128" s="2">
        <f>IF('T4-3a. Property'!K128="..","..",IF('T4-3a. Property'!K128="Yes",0.5,0))</f>
        <v>0</v>
      </c>
      <c r="L128" s="2">
        <f>IF('T4-3a. Property'!L128="..","..",IF('T4-3a. Property'!L128="Yes",0.5,0))</f>
        <v>0</v>
      </c>
    </row>
    <row r="129" spans="1:12" ht="12.75" customHeight="1">
      <c r="B129" s="15" t="s">
        <v>66</v>
      </c>
      <c r="C129" s="2"/>
      <c r="D129" s="2"/>
      <c r="E129" s="2"/>
      <c r="F129" s="2"/>
      <c r="G129" s="2"/>
      <c r="H129" s="2"/>
      <c r="I129" s="2"/>
      <c r="J129" s="2"/>
      <c r="K129" s="2"/>
      <c r="L129" s="2"/>
    </row>
    <row r="130" spans="1:12" ht="12.75" customHeight="1">
      <c r="B130" s="6" t="s">
        <v>61</v>
      </c>
      <c r="D130" s="5"/>
      <c r="E130" s="5"/>
      <c r="F130" s="5"/>
      <c r="G130" s="5"/>
      <c r="H130" s="5"/>
      <c r="I130" s="5"/>
      <c r="J130" s="5"/>
      <c r="K130" s="5"/>
      <c r="L130" s="5"/>
    </row>
    <row r="131" spans="1:12" ht="12.75" customHeight="1">
      <c r="B131" s="6"/>
      <c r="D131" s="5"/>
      <c r="E131" s="5"/>
      <c r="F131" s="5"/>
      <c r="G131" s="5"/>
      <c r="H131" s="5"/>
      <c r="I131" s="5"/>
      <c r="J131" s="5"/>
      <c r="K131" s="5"/>
      <c r="L131" s="5"/>
    </row>
    <row r="132" spans="1:12" ht="12.75" customHeight="1">
      <c r="B132" s="13" t="s">
        <v>100</v>
      </c>
      <c r="C132" s="23"/>
      <c r="D132" s="23"/>
      <c r="E132" s="23"/>
      <c r="F132" s="23"/>
      <c r="G132" s="23"/>
      <c r="H132" s="23"/>
      <c r="I132" s="23"/>
      <c r="J132" s="23"/>
      <c r="K132" s="23"/>
      <c r="L132" s="23"/>
    </row>
    <row r="133" spans="1:12" ht="12.75" customHeight="1">
      <c r="B133" s="6"/>
      <c r="D133" s="5"/>
      <c r="E133" s="5"/>
      <c r="F133" s="5"/>
      <c r="G133" s="5"/>
      <c r="H133" s="5"/>
      <c r="I133" s="5"/>
      <c r="J133" s="5"/>
      <c r="K133" s="5"/>
      <c r="L133" s="5"/>
    </row>
    <row r="134" spans="1:12" ht="12.75" customHeight="1">
      <c r="A134" s="10" t="s">
        <v>197</v>
      </c>
      <c r="B134" s="5" t="s">
        <v>196</v>
      </c>
      <c r="C134" s="5">
        <f>IF('T4-3a. Property'!C134="Not allowed",1,IF('T4-3a. Property'!C134="Yes",1,0))</f>
        <v>1</v>
      </c>
      <c r="D134" s="5">
        <f>IF('T4-3a. Property'!D134="Not allowed",1,IF('T4-3a. Property'!D134="Yes",1,0))</f>
        <v>1</v>
      </c>
      <c r="E134" s="5">
        <f>IF('T4-3a. Property'!E134="Not allowed",1,IF('T4-3a. Property'!E134="Yes",1,0))</f>
        <v>1</v>
      </c>
      <c r="F134" s="5">
        <f>IF('T4-3a. Property'!F134="Not allowed",1,IF('T4-3a. Property'!F134="Yes",1,0))</f>
        <v>1</v>
      </c>
      <c r="G134" s="5">
        <f>IF('T4-3a. Property'!G134="Not allowed",1,IF('T4-3a. Property'!G134="Yes",1,0))</f>
        <v>0</v>
      </c>
      <c r="H134" s="5">
        <f>IF('T4-3a. Property'!H134="Not allowed",1,IF('T4-3a. Property'!H134="Yes",1,0))</f>
        <v>1</v>
      </c>
      <c r="I134" s="5">
        <f>IF('T4-3a. Property'!I134="Not allowed",1,IF('T4-3a. Property'!I134="Yes",1,0))</f>
        <v>1</v>
      </c>
      <c r="J134" s="5">
        <f>IF('T4-3a. Property'!J134="Not allowed",1,IF('T4-3a. Property'!J134="Yes",1,0))</f>
        <v>0</v>
      </c>
      <c r="K134" s="5">
        <f>IF('T4-3a. Property'!K134="Not allowed",1,IF('T4-3a. Property'!K134="Yes",1,0))</f>
        <v>1</v>
      </c>
      <c r="L134" s="5">
        <f>IF('T4-3a. Property'!L134="Not allowed",1,IF('T4-3a. Property'!L134="Yes",1,0))</f>
        <v>1</v>
      </c>
    </row>
    <row r="135" spans="1:12" ht="12.75" customHeight="1">
      <c r="B135" s="15" t="s">
        <v>68</v>
      </c>
      <c r="C135" s="2"/>
      <c r="D135" s="2"/>
      <c r="E135" s="2"/>
      <c r="F135" s="2"/>
      <c r="G135" s="2"/>
      <c r="H135" s="2"/>
      <c r="I135" s="2"/>
      <c r="J135" s="2"/>
      <c r="K135" s="2"/>
      <c r="L135" s="2"/>
    </row>
    <row r="136" spans="1:12" ht="12.75" customHeight="1">
      <c r="B136" s="15" t="s">
        <v>69</v>
      </c>
      <c r="C136" s="2"/>
      <c r="D136" s="2"/>
      <c r="E136" s="2"/>
      <c r="F136" s="2"/>
      <c r="G136" s="2"/>
      <c r="H136" s="2"/>
      <c r="I136" s="2"/>
      <c r="J136" s="2"/>
      <c r="K136" s="2"/>
      <c r="L136" s="2"/>
    </row>
    <row r="137" spans="1:12" ht="12.75" customHeight="1">
      <c r="B137" s="15" t="s">
        <v>70</v>
      </c>
      <c r="C137" s="2"/>
      <c r="D137" s="2"/>
      <c r="E137" s="2"/>
      <c r="F137" s="2"/>
      <c r="G137" s="2"/>
      <c r="H137" s="2"/>
      <c r="I137" s="2"/>
      <c r="J137" s="2"/>
      <c r="K137" s="2"/>
      <c r="L137" s="2"/>
    </row>
    <row r="138" spans="1:12" ht="12.75" customHeight="1">
      <c r="B138" s="15" t="s">
        <v>101</v>
      </c>
      <c r="C138" s="2"/>
      <c r="D138" s="2"/>
      <c r="E138" s="2"/>
      <c r="F138" s="2"/>
      <c r="G138" s="2"/>
      <c r="H138" s="2"/>
      <c r="I138" s="2"/>
      <c r="J138" s="2"/>
      <c r="K138" s="2"/>
      <c r="L138" s="2"/>
    </row>
    <row r="139" spans="1:12" ht="12.75" customHeight="1">
      <c r="B139" s="15" t="s">
        <v>71</v>
      </c>
      <c r="C139" s="2"/>
      <c r="D139" s="2"/>
      <c r="E139" s="2"/>
      <c r="F139" s="2"/>
      <c r="G139" s="2"/>
      <c r="H139" s="2"/>
      <c r="I139" s="2"/>
      <c r="J139" s="2"/>
      <c r="K139" s="2"/>
      <c r="L139" s="2"/>
    </row>
    <row r="140" spans="1:12" ht="12.75" customHeight="1">
      <c r="B140" s="15" t="s">
        <v>72</v>
      </c>
      <c r="C140" s="2"/>
      <c r="D140" s="2"/>
      <c r="E140" s="2"/>
      <c r="F140" s="2"/>
      <c r="G140" s="2"/>
      <c r="H140" s="2"/>
      <c r="I140" s="2"/>
      <c r="J140" s="2"/>
      <c r="K140" s="2"/>
      <c r="L140" s="2"/>
    </row>
    <row r="141" spans="1:12" ht="12.75" customHeight="1">
      <c r="B141" s="6" t="s">
        <v>61</v>
      </c>
      <c r="D141" s="5"/>
      <c r="E141" s="5"/>
      <c r="F141" s="5"/>
      <c r="G141" s="5"/>
      <c r="H141" s="5"/>
      <c r="I141" s="5"/>
      <c r="J141" s="5"/>
      <c r="K141" s="5"/>
      <c r="L141" s="5"/>
    </row>
    <row r="142" spans="1:12" ht="12.75" customHeight="1">
      <c r="B142" s="6"/>
      <c r="D142" s="5"/>
      <c r="E142" s="5"/>
      <c r="F142" s="5"/>
      <c r="G142" s="5"/>
      <c r="H142" s="5"/>
      <c r="I142" s="5"/>
      <c r="J142" s="5"/>
      <c r="K142" s="5"/>
      <c r="L142" s="5"/>
    </row>
    <row r="143" spans="1:12" ht="12.75" customHeight="1">
      <c r="A143" s="10" t="s">
        <v>198</v>
      </c>
      <c r="B143" s="1" t="s">
        <v>102</v>
      </c>
      <c r="C143" s="5">
        <f>IF('T4-3a. Property'!C143="Not allowed",1,IF('T4-3a. Property'!C143="Yes",1,0))</f>
        <v>0</v>
      </c>
      <c r="D143" s="5">
        <f>IF('T4-3a. Property'!D143="Not allowed",1,IF('T4-3a. Property'!D143="Yes",1,0))</f>
        <v>0</v>
      </c>
      <c r="E143" s="5">
        <f>IF('T4-3a. Property'!E143="Not allowed",1,IF('T4-3a. Property'!E143="Yes",1,0))</f>
        <v>0</v>
      </c>
      <c r="F143" s="5">
        <f>IF('T4-3a. Property'!F143="Not allowed",1,IF('T4-3a. Property'!F143="Yes",1,0))</f>
        <v>0</v>
      </c>
      <c r="G143" s="5">
        <f>IF('T4-3a. Property'!G143="Not allowed",1,IF('T4-3a. Property'!G143="Yes",1,0))</f>
        <v>0</v>
      </c>
      <c r="H143" s="5">
        <f>IF('T4-3a. Property'!H143="Not allowed",1,IF('T4-3a. Property'!H143="Yes",1,0))</f>
        <v>1</v>
      </c>
      <c r="I143" s="5">
        <f>IF('T4-3a. Property'!I143="Not allowed",1,IF('T4-3a. Property'!I143="Yes",1,0))</f>
        <v>1</v>
      </c>
      <c r="J143" s="5">
        <f>IF('T4-3a. Property'!J143="Not allowed",1,IF('T4-3a. Property'!J143="Yes",1,0))</f>
        <v>0</v>
      </c>
      <c r="K143" s="5">
        <f>IF('T4-3a. Property'!K143="Not allowed",1,IF('T4-3a. Property'!K143="Yes",1,0))</f>
        <v>0</v>
      </c>
      <c r="L143" s="5">
        <f>IF('T4-3a. Property'!L143="Not allowed",1,IF('T4-3a. Property'!L143="Yes",1,0))</f>
        <v>0</v>
      </c>
    </row>
    <row r="144" spans="1:12" ht="12.75" customHeight="1">
      <c r="B144" s="15" t="s">
        <v>68</v>
      </c>
      <c r="C144" s="2"/>
      <c r="D144" s="2"/>
      <c r="E144" s="2"/>
      <c r="F144" s="2"/>
      <c r="G144" s="2"/>
      <c r="H144" s="2"/>
      <c r="I144" s="2"/>
      <c r="J144" s="2"/>
      <c r="K144" s="2"/>
      <c r="L144" s="2"/>
    </row>
    <row r="145" spans="1:12" ht="12.75" customHeight="1">
      <c r="B145" s="15" t="s">
        <v>69</v>
      </c>
      <c r="C145" s="2"/>
      <c r="D145" s="2"/>
      <c r="E145" s="2"/>
      <c r="F145" s="2"/>
      <c r="G145" s="2"/>
      <c r="H145" s="2"/>
      <c r="I145" s="2"/>
      <c r="J145" s="2"/>
      <c r="K145" s="2"/>
      <c r="L145" s="2"/>
    </row>
    <row r="146" spans="1:12" ht="12.75" customHeight="1">
      <c r="B146" s="15" t="s">
        <v>70</v>
      </c>
      <c r="C146" s="2"/>
      <c r="D146" s="2"/>
      <c r="E146" s="2"/>
      <c r="F146" s="2"/>
      <c r="G146" s="2"/>
      <c r="H146" s="2"/>
      <c r="I146" s="2"/>
      <c r="J146" s="2"/>
      <c r="K146" s="2"/>
      <c r="L146" s="2"/>
    </row>
    <row r="147" spans="1:12" ht="12.75" customHeight="1">
      <c r="B147" s="15" t="s">
        <v>101</v>
      </c>
      <c r="C147" s="2"/>
      <c r="D147" s="2"/>
      <c r="E147" s="2"/>
      <c r="F147" s="2"/>
      <c r="G147" s="2"/>
      <c r="H147" s="2"/>
      <c r="I147" s="2"/>
      <c r="J147" s="2"/>
      <c r="K147" s="2"/>
      <c r="L147" s="2"/>
    </row>
    <row r="148" spans="1:12" ht="12.75" customHeight="1">
      <c r="B148" s="15" t="s">
        <v>71</v>
      </c>
      <c r="C148" s="2"/>
      <c r="D148" s="2"/>
      <c r="E148" s="2"/>
      <c r="F148" s="2"/>
      <c r="G148" s="2"/>
      <c r="H148" s="2"/>
      <c r="I148" s="2"/>
      <c r="J148" s="2"/>
      <c r="K148" s="2"/>
      <c r="L148" s="2"/>
    </row>
    <row r="149" spans="1:12" ht="12.75" customHeight="1">
      <c r="B149" s="15" t="s">
        <v>72</v>
      </c>
      <c r="C149" s="2"/>
      <c r="D149" s="2"/>
      <c r="E149" s="2"/>
      <c r="F149" s="2"/>
      <c r="G149" s="2"/>
      <c r="H149" s="2"/>
      <c r="I149" s="2"/>
      <c r="J149" s="2"/>
      <c r="K149" s="2"/>
      <c r="L149" s="2"/>
    </row>
    <row r="150" spans="1:12" ht="12.75" customHeight="1">
      <c r="B150" s="6" t="s">
        <v>61</v>
      </c>
      <c r="D150" s="5"/>
      <c r="E150" s="5"/>
      <c r="F150" s="5"/>
      <c r="G150" s="5"/>
      <c r="H150" s="5"/>
      <c r="I150" s="5"/>
      <c r="J150" s="5"/>
      <c r="K150" s="5"/>
      <c r="L150" s="5"/>
    </row>
    <row r="151" spans="1:12" ht="12.75" customHeight="1">
      <c r="B151" s="6"/>
      <c r="D151" s="5"/>
      <c r="E151" s="5"/>
      <c r="F151" s="5"/>
      <c r="G151" s="5"/>
      <c r="H151" s="5"/>
      <c r="I151" s="5"/>
      <c r="J151" s="5"/>
      <c r="K151" s="5"/>
      <c r="L151" s="5"/>
    </row>
    <row r="152" spans="1:12" ht="12.75" customHeight="1">
      <c r="A152" s="10" t="s">
        <v>199</v>
      </c>
      <c r="B152" s="1" t="s">
        <v>200</v>
      </c>
      <c r="C152" s="25">
        <f>IF('T4-3a. Property'!C152="NA","",IF('T4-3a. Property'!C152="..","..",IF('T4-3a. Property'!C152="Not allowed",1,IF('T4-3a. Property'!C152&lt;31,0.75,IF('T4-3a. Property'!C152&lt;61,0.5,IF('T4-3a. Property'!C152&lt;91,0.25,0))))))</f>
        <v>0.75</v>
      </c>
      <c r="D152" s="25">
        <f>IF('T4-3a. Property'!D152="NA","",IF('T4-3a. Property'!D152="..","..",IF('T4-3a. Property'!D152="Not allowed",1,IF('T4-3a. Property'!D152&lt;31,0.75,IF('T4-3a. Property'!D152&lt;61,0.5,IF('T4-3a. Property'!D152&lt;91,0.25,0))))))</f>
        <v>0.75</v>
      </c>
      <c r="E152" s="25">
        <f>IF('T4-3a. Property'!E152="NA","",IF('T4-3a. Property'!E152="..","..",IF('T4-3a. Property'!E152="Not allowed",1,IF('T4-3a. Property'!E152&lt;31,0.75,IF('T4-3a. Property'!E152&lt;61,0.5,IF('T4-3a. Property'!E152&lt;91,0.25,0))))))</f>
        <v>0.5</v>
      </c>
      <c r="F152" s="25">
        <f>IF('T4-3a. Property'!F152="NA","",IF('T4-3a. Property'!F152="..","..",IF('T4-3a. Property'!F152="Not allowed",1,IF('T4-3a. Property'!F152&lt;31,0.75,IF('T4-3a. Property'!F152&lt;61,0.5,IF('T4-3a. Property'!F152&lt;91,0.25,0))))))</f>
        <v>0.75</v>
      </c>
      <c r="G152" s="25">
        <f>IF('T4-3a. Property'!G152="NA","",IF('T4-3a. Property'!G152="..","..",IF('T4-3a. Property'!G152="Not allowed",1,IF('T4-3a. Property'!G152&lt;31,0.75,IF('T4-3a. Property'!G152&lt;61,0.5,IF('T4-3a. Property'!G152&lt;91,0.25,0))))))</f>
        <v>0.25</v>
      </c>
      <c r="H152" s="25">
        <f>IF('T4-3a. Property'!H152="NA","",IF('T4-3a. Property'!H152="..","..",IF('T4-3a. Property'!H152="Not allowed",1,IF('T4-3a. Property'!H152&lt;31,0.75,IF('T4-3a. Property'!H152&lt;61,0.5,IF('T4-3a. Property'!H152&lt;91,0.25,0))))))</f>
        <v>1</v>
      </c>
      <c r="I152" s="25">
        <f>IF('T4-3a. Property'!I152="NA","",IF('T4-3a. Property'!I152="..","..",IF('T4-3a. Property'!I152="Not allowed",1,IF('T4-3a. Property'!I152&lt;31,0.75,IF('T4-3a. Property'!I152&lt;61,0.5,IF('T4-3a. Property'!I152&lt;91,0.25,0))))))</f>
        <v>0</v>
      </c>
      <c r="J152" s="25">
        <f>IF('T4-3a. Property'!J152="NA","",IF('T4-3a. Property'!J152="..","..",IF('T4-3a. Property'!J152="Not allowed",1,IF('T4-3a. Property'!J152&lt;31,0.75,IF('T4-3a. Property'!J152&lt;61,0.5,IF('T4-3a. Property'!J152&lt;91,0.25,0))))))</f>
        <v>0.5</v>
      </c>
      <c r="K152" s="25">
        <f>IF('T4-3a. Property'!K152="NA","",IF('T4-3a. Property'!K152="..","..",IF('T4-3a. Property'!K152="Not allowed",1,IF('T4-3a. Property'!K152&lt;31,0.75,IF('T4-3a. Property'!K152&lt;61,0.5,IF('T4-3a. Property'!K152&lt;91,0.25,0))))))</f>
        <v>0.25</v>
      </c>
      <c r="L152" s="25">
        <f>IF('T4-3a. Property'!L152="NA","",IF('T4-3a. Property'!L152="..","..",IF('T4-3a. Property'!L152="Not allowed",1,IF('T4-3a. Property'!L152&lt;31,0.75,IF('T4-3a. Property'!L152&lt;61,0.5,IF('T4-3a. Property'!L152&lt;91,0.25,0))))))</f>
        <v>0.25</v>
      </c>
    </row>
    <row r="153" spans="1:12" ht="12.75" customHeight="1">
      <c r="B153" s="5" t="s">
        <v>103</v>
      </c>
      <c r="C153" s="25">
        <f>IF('T4-3a. Property'!C153="NA","",IF('T4-3a. Property'!C153="..","..",IF('T4-3a. Property'!C153="Not allowed",1,IF('T4-3a. Property'!C153&lt;1.01,0.8,IF('T4-3a. Property'!C153&lt;2.01,0.6,IF('T4-3a. Property'!C153&lt;3.01,0.4,IF('T4-3a. Property'!C153&lt;4.01,0.2,0)))))))</f>
        <v>0.6</v>
      </c>
      <c r="D153" s="25">
        <f>IF('T4-3a. Property'!D153="NA","",IF('T4-3a. Property'!D153="..","..",IF('T4-3a. Property'!D153="Not allowed",1,IF('T4-3a. Property'!D153&lt;1.01,0.8,IF('T4-3a. Property'!D153&lt;2.01,0.6,IF('T4-3a. Property'!D153&lt;3.01,0.4,IF('T4-3a. Property'!D153&lt;4.01,0.2,0)))))))</f>
        <v>0.8</v>
      </c>
      <c r="E153" s="25">
        <f>IF('T4-3a. Property'!E153="NA","",IF('T4-3a. Property'!E153="..","..",IF('T4-3a. Property'!E153="Not allowed",1,IF('T4-3a. Property'!E153&lt;1.01,0.8,IF('T4-3a. Property'!E153&lt;2.01,0.6,IF('T4-3a. Property'!E153&lt;3.01,0.4,IF('T4-3a. Property'!E153&lt;4.01,0.2,0)))))))</f>
        <v>0</v>
      </c>
      <c r="F153" s="25">
        <f>IF('T4-3a. Property'!F153="NA","",IF('T4-3a. Property'!F153="..","..",IF('T4-3a. Property'!F153="Not allowed",1,IF('T4-3a. Property'!F153&lt;1.01,0.8,IF('T4-3a. Property'!F153&lt;2.01,0.6,IF('T4-3a. Property'!F153&lt;3.01,0.4,IF('T4-3a. Property'!F153&lt;4.01,0.2,0)))))))</f>
        <v>0.8</v>
      </c>
      <c r="G153" s="25">
        <f>IF('T4-3a. Property'!G153="NA","",IF('T4-3a. Property'!G153="..","..",IF('T4-3a. Property'!G153="Not allowed",1,IF('T4-3a. Property'!G153&lt;1.01,0.8,IF('T4-3a. Property'!G153&lt;2.01,0.6,IF('T4-3a. Property'!G153&lt;3.01,0.4,IF('T4-3a. Property'!G153&lt;4.01,0.2,0)))))))</f>
        <v>0</v>
      </c>
      <c r="H153" s="25">
        <f>IF('T4-3a. Property'!H153="NA","",IF('T4-3a. Property'!H153="..","..",IF('T4-3a. Property'!H153="Not allowed",1,IF('T4-3a. Property'!H153&lt;1.01,0.8,IF('T4-3a. Property'!H153&lt;2.01,0.6,IF('T4-3a. Property'!H153&lt;3.01,0.4,IF('T4-3a. Property'!H153&lt;4.01,0.2,0)))))))</f>
        <v>1</v>
      </c>
      <c r="I153" s="25">
        <f>IF('T4-3a. Property'!I153="NA","",IF('T4-3a. Property'!I153="..","..",IF('T4-3a. Property'!I153="Not allowed",1,IF('T4-3a. Property'!I153&lt;1.01,0.8,IF('T4-3a. Property'!I153&lt;2.01,0.6,IF('T4-3a. Property'!I153&lt;3.01,0.4,IF('T4-3a. Property'!I153&lt;4.01,0.2,0)))))))</f>
        <v>0</v>
      </c>
      <c r="J153" s="25">
        <f>IF('T4-3a. Property'!J153="NA","",IF('T4-3a. Property'!J153="..","..",IF('T4-3a. Property'!J153="Not allowed",1,IF('T4-3a. Property'!J153&lt;1.01,0.8,IF('T4-3a. Property'!J153&lt;2.01,0.6,IF('T4-3a. Property'!J153&lt;3.01,0.4,IF('T4-3a. Property'!J153&lt;4.01,0.2,0)))))))</f>
        <v>0.6</v>
      </c>
      <c r="K153" s="25">
        <f>IF('T4-3a. Property'!K153="NA","",IF('T4-3a. Property'!K153="..","..",IF('T4-3a. Property'!K153="Not allowed",1,IF('T4-3a. Property'!K153&lt;1.01,0.8,IF('T4-3a. Property'!K153&lt;2.01,0.6,IF('T4-3a. Property'!K153&lt;3.01,0.4,IF('T4-3a. Property'!K153&lt;4.01,0.2,0)))))))</f>
        <v>0.8</v>
      </c>
      <c r="L153" s="25">
        <f>IF('T4-3a. Property'!L153="NA","",IF('T4-3a. Property'!L153="..","..",IF('T4-3a. Property'!L153="Not allowed",1,IF('T4-3a. Property'!L153&lt;1.01,0.8,IF('T4-3a. Property'!L153&lt;2.01,0.6,IF('T4-3a. Property'!L153&lt;3.01,0.4,IF('T4-3a. Property'!L153&lt;4.01,0.2,0)))))))</f>
        <v>0.4</v>
      </c>
    </row>
    <row r="154" spans="1:12" ht="12.75" customHeight="1">
      <c r="B154" s="6" t="s">
        <v>61</v>
      </c>
      <c r="D154" s="5"/>
      <c r="E154" s="5"/>
      <c r="F154" s="5"/>
      <c r="G154" s="5"/>
      <c r="H154" s="5"/>
      <c r="I154" s="5"/>
      <c r="J154" s="5"/>
      <c r="K154" s="5"/>
      <c r="L154" s="5"/>
    </row>
    <row r="155" spans="1:12" ht="12.75" customHeight="1">
      <c r="B155" s="6"/>
      <c r="D155" s="5"/>
      <c r="E155" s="5"/>
      <c r="F155" s="5"/>
      <c r="G155" s="5"/>
      <c r="H155" s="5"/>
      <c r="I155" s="5"/>
      <c r="J155" s="5"/>
      <c r="K155" s="5"/>
      <c r="L155" s="5"/>
    </row>
    <row r="156" spans="1:12" ht="12.75" customHeight="1">
      <c r="B156" s="1" t="s">
        <v>104</v>
      </c>
      <c r="C156" s="2"/>
      <c r="D156" s="2"/>
      <c r="E156" s="2"/>
      <c r="F156" s="2"/>
      <c r="G156" s="2"/>
      <c r="H156" s="2"/>
      <c r="I156" s="2"/>
      <c r="J156" s="2"/>
      <c r="K156" s="2"/>
      <c r="L156" s="2"/>
    </row>
    <row r="157" spans="1:12" ht="12.75" customHeight="1">
      <c r="B157" s="6"/>
      <c r="D157" s="5"/>
      <c r="E157" s="5"/>
      <c r="F157" s="5"/>
      <c r="G157" s="5"/>
      <c r="H157" s="5"/>
      <c r="I157" s="5"/>
      <c r="J157" s="5"/>
      <c r="K157" s="5"/>
      <c r="L157" s="5"/>
    </row>
    <row r="158" spans="1:12" ht="12.75" customHeight="1">
      <c r="A158" s="10" t="s">
        <v>201</v>
      </c>
      <c r="B158" s="1" t="s">
        <v>202</v>
      </c>
      <c r="C158" s="2"/>
      <c r="D158" s="2"/>
      <c r="E158" s="2"/>
      <c r="F158" s="2"/>
      <c r="G158" s="2"/>
      <c r="H158" s="2"/>
      <c r="I158" s="2"/>
      <c r="J158" s="2"/>
      <c r="K158" s="2"/>
      <c r="L158" s="2"/>
    </row>
    <row r="159" spans="1:12" ht="12.75" customHeight="1">
      <c r="B159" s="15" t="s">
        <v>203</v>
      </c>
      <c r="C159" s="2"/>
      <c r="D159" s="2"/>
      <c r="E159" s="2"/>
      <c r="F159" s="2"/>
      <c r="G159" s="2"/>
      <c r="H159" s="2"/>
      <c r="I159" s="2"/>
      <c r="J159" s="2"/>
      <c r="K159" s="2"/>
      <c r="L159" s="2"/>
    </row>
    <row r="160" spans="1:12" ht="12.75" customHeight="1">
      <c r="B160" s="15" t="s">
        <v>74</v>
      </c>
      <c r="C160" s="26">
        <f>IF('T4-3a. Property'!C160="..","..",(100-'T4-3a. Property'!C160)/100)</f>
        <v>0</v>
      </c>
      <c r="D160" s="26">
        <f>IF('T4-3a. Property'!D160="..","..",(100-'T4-3a. Property'!D160)/100)</f>
        <v>0</v>
      </c>
      <c r="E160" s="26">
        <f>IF('T4-3a. Property'!E160="..","..",(100-'T4-3a. Property'!E160)/100)</f>
        <v>0</v>
      </c>
      <c r="F160" s="26">
        <f>IF('T4-3a. Property'!F160="..","..",(100-'T4-3a. Property'!F160)/100)</f>
        <v>0</v>
      </c>
      <c r="G160" s="26">
        <f>IF('T4-3a. Property'!G160="..","..",(100-'T4-3a. Property'!G160)/100)</f>
        <v>0</v>
      </c>
      <c r="H160" s="26">
        <f>IF('T4-3a. Property'!H160="..","..",(100-'T4-3a. Property'!H160)/100)</f>
        <v>1</v>
      </c>
      <c r="I160" s="26">
        <f>IF('T4-3a. Property'!I160="..","..",(100-'T4-3a. Property'!I160)/100)</f>
        <v>0</v>
      </c>
      <c r="J160" s="26">
        <f>IF('T4-3a. Property'!J160="..","..",(100-'T4-3a. Property'!J160)/100)</f>
        <v>0</v>
      </c>
      <c r="K160" s="26">
        <f>IF('T4-3a. Property'!K160="..","..",(100-'T4-3a. Property'!K160)/100)</f>
        <v>0</v>
      </c>
      <c r="L160" s="26">
        <f>IF('T4-3a. Property'!L160="..","..",(100-'T4-3a. Property'!L160)/100)</f>
        <v>0</v>
      </c>
    </row>
    <row r="161" spans="1:12" ht="12.75" customHeight="1">
      <c r="B161" s="15" t="s">
        <v>75</v>
      </c>
      <c r="C161" s="2"/>
      <c r="D161" s="2"/>
      <c r="E161" s="2"/>
      <c r="F161" s="2"/>
      <c r="G161" s="2"/>
      <c r="H161" s="2"/>
      <c r="I161" s="2"/>
      <c r="J161" s="2"/>
      <c r="K161" s="2"/>
      <c r="L161" s="2"/>
    </row>
    <row r="162" spans="1:12" ht="12.75" customHeight="1">
      <c r="B162" s="15" t="s">
        <v>74</v>
      </c>
      <c r="C162" s="26">
        <f>IF('T4-3a. Property'!C162="..","..",(100-'T4-3a. Property'!C162)/100)</f>
        <v>0</v>
      </c>
      <c r="D162" s="26">
        <f>IF('T4-3a. Property'!D162="..","..",(100-'T4-3a. Property'!D162)/100)</f>
        <v>0</v>
      </c>
      <c r="E162" s="26">
        <f>IF('T4-3a. Property'!E162="..","..",(100-'T4-3a. Property'!E162)/100)</f>
        <v>0</v>
      </c>
      <c r="F162" s="26">
        <f>IF('T4-3a. Property'!F162="..","..",(100-'T4-3a. Property'!F162)/100)</f>
        <v>0</v>
      </c>
      <c r="G162" s="26">
        <f>IF('T4-3a. Property'!G162="..","..",(100-'T4-3a. Property'!G162)/100)</f>
        <v>0</v>
      </c>
      <c r="H162" s="26">
        <f>IF('T4-3a. Property'!H162="..","..",(100-'T4-3a. Property'!H162)/100)</f>
        <v>1</v>
      </c>
      <c r="I162" s="26">
        <f>IF('T4-3a. Property'!I162="..","..",(100-'T4-3a. Property'!I162)/100)</f>
        <v>0</v>
      </c>
      <c r="J162" s="26">
        <f>IF('T4-3a. Property'!J162="..","..",(100-'T4-3a. Property'!J162)/100)</f>
        <v>0</v>
      </c>
      <c r="K162" s="26">
        <f>IF('T4-3a. Property'!K162="..","..",(100-'T4-3a. Property'!K162)/100)</f>
        <v>0</v>
      </c>
      <c r="L162" s="26">
        <f>IF('T4-3a. Property'!L162="..","..",(100-'T4-3a. Property'!L162)/100)</f>
        <v>0</v>
      </c>
    </row>
    <row r="163" spans="1:12" ht="12.75" customHeight="1">
      <c r="B163" s="6" t="s">
        <v>61</v>
      </c>
      <c r="D163" s="5"/>
      <c r="E163" s="5"/>
      <c r="F163" s="5"/>
      <c r="G163" s="5"/>
      <c r="H163" s="5"/>
      <c r="I163" s="5"/>
      <c r="J163" s="5"/>
      <c r="K163" s="5"/>
      <c r="L163" s="5"/>
    </row>
    <row r="164" spans="1:12" ht="12.75" customHeight="1">
      <c r="B164" s="6"/>
      <c r="D164" s="5"/>
      <c r="E164" s="5"/>
      <c r="F164" s="5"/>
      <c r="G164" s="5"/>
      <c r="H164" s="5"/>
      <c r="I164" s="5"/>
      <c r="J164" s="5"/>
      <c r="K164" s="5"/>
      <c r="L164" s="5"/>
    </row>
    <row r="165" spans="1:12" ht="12.75" customHeight="1">
      <c r="A165" s="10" t="s">
        <v>204</v>
      </c>
      <c r="B165" s="1" t="s">
        <v>205</v>
      </c>
      <c r="C165" s="2"/>
      <c r="D165" s="2"/>
      <c r="E165" s="2"/>
      <c r="F165" s="2"/>
      <c r="G165" s="2"/>
      <c r="H165" s="2"/>
      <c r="I165" s="2"/>
      <c r="J165" s="2"/>
      <c r="K165" s="2"/>
      <c r="L165" s="2"/>
    </row>
    <row r="166" spans="1:12" ht="12.75" customHeight="1">
      <c r="B166" s="15" t="s">
        <v>203</v>
      </c>
      <c r="C166" s="2"/>
      <c r="D166" s="2"/>
      <c r="E166" s="2"/>
      <c r="F166" s="2"/>
      <c r="G166" s="2"/>
      <c r="H166" s="2"/>
      <c r="I166" s="2"/>
      <c r="J166" s="2"/>
      <c r="K166" s="2"/>
      <c r="L166" s="2"/>
    </row>
    <row r="167" spans="1:12" ht="12.75" customHeight="1">
      <c r="B167" s="15" t="s">
        <v>74</v>
      </c>
      <c r="C167" s="26">
        <f>IF('T4-3a. Property'!C167="..","..",(100-'T4-3a. Property'!C167)/100)</f>
        <v>0</v>
      </c>
      <c r="D167" s="26">
        <f>IF('T4-3a. Property'!D167="..","..",(100-'T4-3a. Property'!D167)/100)</f>
        <v>0</v>
      </c>
      <c r="E167" s="26">
        <f>IF('T4-3a. Property'!E167="..","..",(100-'T4-3a. Property'!E167)/100)</f>
        <v>0.01</v>
      </c>
      <c r="F167" s="26">
        <f>IF('T4-3a. Property'!F167="..","..",(100-'T4-3a. Property'!F167)/100)</f>
        <v>0</v>
      </c>
      <c r="G167" s="26">
        <f>IF('T4-3a. Property'!G167="..","..",(100-'T4-3a. Property'!G167)/100)</f>
        <v>0.7</v>
      </c>
      <c r="H167" s="26">
        <f>IF('T4-3a. Property'!H167="..","..",(100-'T4-3a. Property'!H167)/100)</f>
        <v>1</v>
      </c>
      <c r="I167" s="26">
        <f>IF('T4-3a. Property'!I167="..","..",(100-'T4-3a. Property'!I167)/100)</f>
        <v>0</v>
      </c>
      <c r="J167" s="26">
        <f>IF('T4-3a. Property'!J167="..","..",(100-'T4-3a. Property'!J167)/100)</f>
        <v>0</v>
      </c>
      <c r="K167" s="26">
        <f>IF('T4-3a. Property'!K167="..","..",(100-'T4-3a. Property'!K167)/100)</f>
        <v>0.75</v>
      </c>
      <c r="L167" s="26">
        <f>IF('T4-3a. Property'!L167="..","..",(100-'T4-3a. Property'!L167)/100)</f>
        <v>0</v>
      </c>
    </row>
    <row r="168" spans="1:12" ht="12.75" customHeight="1">
      <c r="B168" s="15" t="s">
        <v>75</v>
      </c>
      <c r="C168" s="2"/>
      <c r="D168" s="2"/>
      <c r="E168" s="2"/>
      <c r="F168" s="2"/>
      <c r="G168" s="2"/>
      <c r="H168" s="2"/>
      <c r="I168" s="2"/>
      <c r="J168" s="2"/>
      <c r="K168" s="2"/>
      <c r="L168" s="2"/>
    </row>
    <row r="169" spans="1:12" ht="12.75" customHeight="1">
      <c r="B169" s="15" t="s">
        <v>74</v>
      </c>
      <c r="C169" s="26">
        <f>IF('T4-3a. Property'!C169="..","..",(100-'T4-3a. Property'!C169)/100)</f>
        <v>0</v>
      </c>
      <c r="D169" s="26">
        <f>IF('T4-3a. Property'!D169="..","..",(100-'T4-3a. Property'!D169)/100)</f>
        <v>0</v>
      </c>
      <c r="E169" s="26">
        <f>IF('T4-3a. Property'!E169="..","..",(100-'T4-3a. Property'!E169)/100)</f>
        <v>0.2</v>
      </c>
      <c r="F169" s="26">
        <f>IF('T4-3a. Property'!F169="..","..",(100-'T4-3a. Property'!F169)/100)</f>
        <v>0</v>
      </c>
      <c r="G169" s="26">
        <f>IF('T4-3a. Property'!G169="..","..",(100-'T4-3a. Property'!G169)/100)</f>
        <v>0.7</v>
      </c>
      <c r="H169" s="26">
        <f>IF('T4-3a. Property'!H169="..","..",(100-'T4-3a. Property'!H169)/100)</f>
        <v>1</v>
      </c>
      <c r="I169" s="26">
        <f>IF('T4-3a. Property'!I169="..","..",(100-'T4-3a. Property'!I169)/100)</f>
        <v>0</v>
      </c>
      <c r="J169" s="26">
        <f>IF('T4-3a. Property'!J169="..","..",(100-'T4-3a. Property'!J169)/100)</f>
        <v>0</v>
      </c>
      <c r="K169" s="26">
        <f>IF('T4-3a. Property'!K169="..","..",(100-'T4-3a. Property'!K169)/100)</f>
        <v>0.75</v>
      </c>
      <c r="L169" s="26">
        <f>IF('T4-3a. Property'!L169="..","..",(100-'T4-3a. Property'!L169)/100)</f>
        <v>0</v>
      </c>
    </row>
    <row r="170" spans="1:12" ht="12.75" customHeight="1">
      <c r="B170" s="6" t="s">
        <v>61</v>
      </c>
      <c r="D170" s="5"/>
      <c r="E170" s="5"/>
      <c r="F170" s="5"/>
      <c r="G170" s="5"/>
      <c r="H170" s="5"/>
      <c r="I170" s="5"/>
      <c r="J170" s="5"/>
      <c r="K170" s="5"/>
      <c r="L170" s="5"/>
    </row>
    <row r="171" spans="1:12" ht="12.75" customHeight="1">
      <c r="B171" s="6"/>
      <c r="D171" s="5"/>
      <c r="E171" s="5"/>
      <c r="F171" s="5"/>
      <c r="G171" s="5"/>
      <c r="H171" s="5"/>
      <c r="I171" s="5"/>
      <c r="J171" s="5"/>
      <c r="K171" s="5"/>
      <c r="L171" s="5"/>
    </row>
    <row r="172" spans="1:12" ht="12.75" customHeight="1">
      <c r="B172" s="1" t="s">
        <v>105</v>
      </c>
      <c r="C172" s="2"/>
      <c r="D172" s="2"/>
      <c r="E172" s="2"/>
      <c r="F172" s="2"/>
      <c r="G172" s="2"/>
      <c r="H172" s="2"/>
      <c r="I172" s="2"/>
      <c r="J172" s="2"/>
      <c r="K172" s="2"/>
      <c r="L172" s="2"/>
    </row>
    <row r="173" spans="1:12" ht="12.75" customHeight="1">
      <c r="B173" s="6"/>
      <c r="D173" s="5"/>
      <c r="E173" s="5"/>
      <c r="F173" s="5"/>
      <c r="G173" s="5"/>
      <c r="H173" s="5"/>
      <c r="I173" s="5"/>
      <c r="J173" s="5"/>
      <c r="K173" s="5"/>
      <c r="L173" s="5"/>
    </row>
    <row r="174" spans="1:12" ht="12.75" customHeight="1">
      <c r="B174" s="19" t="s">
        <v>106</v>
      </c>
      <c r="C174" s="23"/>
      <c r="D174" s="23"/>
      <c r="E174" s="23"/>
      <c r="F174" s="23"/>
      <c r="G174" s="23"/>
      <c r="H174" s="23"/>
      <c r="I174" s="23"/>
      <c r="J174" s="23"/>
      <c r="K174" s="23"/>
      <c r="L174" s="23"/>
    </row>
    <row r="175" spans="1:12" ht="12.75" customHeight="1">
      <c r="B175" s="6"/>
      <c r="D175" s="5"/>
      <c r="E175" s="5"/>
      <c r="F175" s="5"/>
      <c r="G175" s="5"/>
      <c r="H175" s="5"/>
      <c r="I175" s="5"/>
      <c r="J175" s="5"/>
      <c r="K175" s="5"/>
      <c r="L175" s="5"/>
    </row>
    <row r="176" spans="1:12" ht="12.75" customHeight="1">
      <c r="A176" s="10" t="s">
        <v>111</v>
      </c>
      <c r="B176" s="1" t="s">
        <v>107</v>
      </c>
      <c r="C176" s="2"/>
      <c r="D176" s="2"/>
      <c r="E176" s="2"/>
      <c r="F176" s="2"/>
      <c r="G176" s="2"/>
      <c r="H176" s="2"/>
      <c r="I176" s="2"/>
      <c r="J176" s="2"/>
      <c r="K176" s="2"/>
      <c r="L176" s="2"/>
    </row>
    <row r="177" spans="1:12" ht="12.75" customHeight="1">
      <c r="B177" s="15" t="s">
        <v>108</v>
      </c>
      <c r="C177" s="2"/>
      <c r="D177" s="2"/>
      <c r="E177" s="2"/>
      <c r="F177" s="2"/>
      <c r="G177" s="2"/>
      <c r="H177" s="2"/>
      <c r="I177" s="2"/>
      <c r="J177" s="2"/>
      <c r="K177" s="2"/>
      <c r="L177" s="2"/>
    </row>
    <row r="178" spans="1:12" ht="12.75" customHeight="1">
      <c r="B178" s="15" t="s">
        <v>109</v>
      </c>
      <c r="C178" s="2"/>
      <c r="D178" s="2"/>
      <c r="E178" s="2"/>
      <c r="F178" s="2"/>
      <c r="G178" s="2"/>
      <c r="H178" s="2"/>
      <c r="I178" s="2"/>
      <c r="J178" s="2"/>
      <c r="K178" s="2"/>
      <c r="L178" s="2"/>
    </row>
    <row r="179" spans="1:12" ht="12.75" customHeight="1">
      <c r="B179" s="15" t="s">
        <v>110</v>
      </c>
      <c r="C179" s="2"/>
      <c r="D179" s="2"/>
      <c r="E179" s="2"/>
      <c r="F179" s="2"/>
      <c r="G179" s="2"/>
      <c r="H179" s="2"/>
      <c r="I179" s="2"/>
      <c r="J179" s="2"/>
      <c r="K179" s="2"/>
      <c r="L179" s="2"/>
    </row>
    <row r="180" spans="1:12" ht="12.75" customHeight="1">
      <c r="B180" s="15" t="s">
        <v>135</v>
      </c>
      <c r="C180" s="2"/>
      <c r="D180" s="2"/>
      <c r="E180" s="2"/>
      <c r="F180" s="2"/>
      <c r="G180" s="2"/>
      <c r="H180" s="2"/>
      <c r="I180" s="2"/>
      <c r="J180" s="2"/>
      <c r="K180" s="2"/>
      <c r="L180" s="2"/>
    </row>
    <row r="181" spans="1:12" ht="12.75" customHeight="1">
      <c r="B181" s="6" t="s">
        <v>61</v>
      </c>
      <c r="D181" s="5"/>
      <c r="E181" s="5"/>
      <c r="F181" s="5"/>
      <c r="G181" s="5"/>
      <c r="H181" s="5"/>
      <c r="I181" s="5"/>
      <c r="J181" s="5"/>
      <c r="K181" s="5"/>
      <c r="L181" s="5"/>
    </row>
    <row r="182" spans="1:12" ht="12.75" customHeight="1">
      <c r="B182" s="6"/>
      <c r="D182" s="5"/>
      <c r="E182" s="5"/>
      <c r="F182" s="5"/>
      <c r="G182" s="5"/>
      <c r="H182" s="5"/>
      <c r="I182" s="5"/>
      <c r="J182" s="5"/>
      <c r="K182" s="5"/>
      <c r="L182" s="5"/>
    </row>
    <row r="183" spans="1:12" ht="12.75" customHeight="1">
      <c r="A183" s="10" t="s">
        <v>140</v>
      </c>
      <c r="B183" s="1" t="s">
        <v>136</v>
      </c>
      <c r="C183" s="2"/>
      <c r="D183" s="2"/>
      <c r="E183" s="2"/>
      <c r="F183" s="2"/>
      <c r="G183" s="2"/>
      <c r="H183" s="2"/>
      <c r="I183" s="2"/>
      <c r="J183" s="2"/>
      <c r="K183" s="2"/>
      <c r="L183" s="2"/>
    </row>
    <row r="184" spans="1:12" ht="12.75" customHeight="1">
      <c r="B184" s="15" t="s">
        <v>137</v>
      </c>
      <c r="C184" s="2"/>
      <c r="D184" s="2"/>
      <c r="E184" s="2"/>
      <c r="F184" s="2"/>
      <c r="G184" s="2"/>
      <c r="H184" s="2"/>
      <c r="I184" s="2"/>
      <c r="J184" s="2"/>
      <c r="K184" s="2"/>
      <c r="L184" s="2"/>
    </row>
    <row r="185" spans="1:12" ht="12.75" customHeight="1">
      <c r="B185" s="15" t="s">
        <v>138</v>
      </c>
      <c r="C185" s="24"/>
      <c r="D185" s="24"/>
      <c r="E185" s="24"/>
      <c r="F185" s="24"/>
      <c r="G185" s="24"/>
      <c r="H185" s="24"/>
      <c r="I185" s="24"/>
      <c r="J185" s="24"/>
      <c r="K185" s="24"/>
      <c r="L185" s="24"/>
    </row>
    <row r="186" spans="1:12" ht="12.75" customHeight="1">
      <c r="B186" s="15" t="s">
        <v>139</v>
      </c>
      <c r="C186" s="2"/>
      <c r="D186" s="2"/>
      <c r="E186" s="2"/>
      <c r="F186" s="2"/>
      <c r="G186" s="2"/>
      <c r="H186" s="2"/>
      <c r="I186" s="2"/>
      <c r="J186" s="2"/>
      <c r="K186" s="2"/>
      <c r="L186" s="2"/>
    </row>
    <row r="187" spans="1:12" ht="12.75" customHeight="1">
      <c r="B187" s="6" t="s">
        <v>61</v>
      </c>
      <c r="D187" s="5"/>
      <c r="E187" s="5"/>
      <c r="F187" s="5"/>
      <c r="G187" s="5"/>
      <c r="H187" s="5"/>
      <c r="I187" s="5"/>
      <c r="J187" s="5"/>
      <c r="K187" s="5"/>
      <c r="L187" s="5"/>
    </row>
    <row r="188" spans="1:12" ht="12.75" customHeight="1">
      <c r="B188" s="6"/>
      <c r="D188" s="5"/>
      <c r="E188" s="5"/>
      <c r="F188" s="5"/>
      <c r="G188" s="5"/>
      <c r="H188" s="5"/>
      <c r="I188" s="5"/>
      <c r="J188" s="5"/>
      <c r="K188" s="5"/>
      <c r="L188" s="5"/>
    </row>
    <row r="189" spans="1:12" ht="12.75" customHeight="1">
      <c r="B189" s="13" t="s">
        <v>141</v>
      </c>
      <c r="C189" s="23"/>
      <c r="D189" s="23"/>
      <c r="E189" s="23"/>
      <c r="F189" s="23"/>
      <c r="G189" s="23"/>
      <c r="H189" s="23"/>
      <c r="I189" s="23"/>
      <c r="J189" s="23"/>
      <c r="K189" s="23"/>
      <c r="L189" s="23"/>
    </row>
    <row r="190" spans="1:12" ht="12.75" customHeight="1">
      <c r="B190" s="6"/>
      <c r="D190" s="5"/>
      <c r="E190" s="5"/>
      <c r="F190" s="5"/>
      <c r="G190" s="5"/>
      <c r="H190" s="5"/>
      <c r="I190" s="5"/>
      <c r="J190" s="5"/>
      <c r="K190" s="5"/>
      <c r="L190" s="5"/>
    </row>
    <row r="191" spans="1:12" ht="12.75" customHeight="1">
      <c r="A191" s="10" t="s">
        <v>143</v>
      </c>
      <c r="B191" s="1" t="s">
        <v>142</v>
      </c>
      <c r="C191" s="2"/>
      <c r="D191" s="2"/>
      <c r="E191" s="2"/>
      <c r="F191" s="2"/>
      <c r="G191" s="2"/>
      <c r="H191" s="2"/>
      <c r="I191" s="2"/>
      <c r="J191" s="2"/>
      <c r="K191" s="2"/>
      <c r="L191" s="2"/>
    </row>
    <row r="192" spans="1:12" ht="12.75" customHeight="1">
      <c r="B192" s="1" t="s">
        <v>144</v>
      </c>
      <c r="C192" s="2"/>
      <c r="D192" s="2"/>
      <c r="E192" s="2"/>
      <c r="F192" s="2"/>
      <c r="G192" s="2"/>
      <c r="H192" s="2"/>
      <c r="I192" s="2"/>
      <c r="J192" s="2"/>
      <c r="K192" s="2"/>
      <c r="L192" s="2"/>
    </row>
    <row r="193" spans="1:12" ht="12.75" customHeight="1">
      <c r="B193" s="1" t="s">
        <v>145</v>
      </c>
      <c r="C193" s="2"/>
      <c r="D193" s="2"/>
      <c r="E193" s="2"/>
      <c r="F193" s="2"/>
      <c r="G193" s="2"/>
      <c r="H193" s="2"/>
      <c r="I193" s="2"/>
      <c r="J193" s="2"/>
      <c r="K193" s="2"/>
      <c r="L193" s="2"/>
    </row>
    <row r="194" spans="1:12" ht="12.75" customHeight="1">
      <c r="B194" s="1" t="s">
        <v>146</v>
      </c>
      <c r="C194" s="2"/>
      <c r="D194" s="2"/>
      <c r="E194" s="2"/>
      <c r="F194" s="2"/>
      <c r="G194" s="2"/>
      <c r="H194" s="2"/>
      <c r="I194" s="2"/>
      <c r="J194" s="2"/>
      <c r="K194" s="2"/>
      <c r="L194" s="2"/>
    </row>
    <row r="195" spans="1:12" ht="12.75" customHeight="1">
      <c r="B195" s="1" t="s">
        <v>147</v>
      </c>
      <c r="C195" s="2"/>
      <c r="D195" s="2"/>
      <c r="E195" s="2"/>
      <c r="F195" s="2"/>
      <c r="G195" s="2"/>
      <c r="H195" s="2"/>
      <c r="I195" s="2"/>
      <c r="J195" s="2"/>
      <c r="K195" s="2"/>
      <c r="L195" s="2"/>
    </row>
    <row r="196" spans="1:12" ht="12.75" customHeight="1">
      <c r="B196" s="6" t="s">
        <v>61</v>
      </c>
      <c r="D196" s="5"/>
      <c r="E196" s="5"/>
      <c r="F196" s="5"/>
      <c r="G196" s="5"/>
      <c r="H196" s="5"/>
      <c r="I196" s="5"/>
      <c r="J196" s="5"/>
      <c r="K196" s="5"/>
      <c r="L196" s="5"/>
    </row>
    <row r="197" spans="1:12" ht="12.75" customHeight="1">
      <c r="B197" s="6"/>
      <c r="D197" s="5"/>
      <c r="E197" s="5"/>
      <c r="F197" s="5"/>
      <c r="G197" s="5"/>
      <c r="H197" s="5"/>
      <c r="I197" s="5"/>
      <c r="J197" s="5"/>
      <c r="K197" s="5"/>
      <c r="L197" s="5"/>
    </row>
    <row r="198" spans="1:12" ht="12.75" customHeight="1">
      <c r="A198" s="10">
        <v>23</v>
      </c>
      <c r="B198" s="5" t="s">
        <v>221</v>
      </c>
      <c r="D198" s="5"/>
      <c r="E198" s="5"/>
      <c r="F198" s="5"/>
      <c r="G198" s="5"/>
      <c r="H198" s="5"/>
      <c r="I198" s="5"/>
      <c r="J198" s="5"/>
      <c r="K198" s="5"/>
      <c r="L198" s="5"/>
    </row>
    <row r="199" spans="1:12" ht="12.75" customHeight="1">
      <c r="B199" s="15" t="s">
        <v>148</v>
      </c>
      <c r="C199" s="2"/>
      <c r="D199" s="2"/>
      <c r="E199" s="2"/>
      <c r="F199" s="2"/>
      <c r="G199" s="2"/>
      <c r="H199" s="2"/>
      <c r="I199" s="2"/>
      <c r="J199" s="2"/>
      <c r="K199" s="2"/>
      <c r="L199" s="2"/>
    </row>
    <row r="200" spans="1:12" ht="12.75" customHeight="1">
      <c r="B200" s="15" t="s">
        <v>149</v>
      </c>
      <c r="C200" s="2"/>
      <c r="D200" s="2"/>
      <c r="E200" s="2"/>
      <c r="F200" s="2"/>
      <c r="G200" s="2"/>
      <c r="H200" s="2"/>
      <c r="I200" s="2"/>
      <c r="J200" s="2"/>
      <c r="K200" s="2"/>
      <c r="L200" s="2"/>
    </row>
    <row r="201" spans="1:12" ht="12.75" customHeight="1">
      <c r="B201" s="15" t="s">
        <v>150</v>
      </c>
      <c r="C201" s="2"/>
      <c r="D201" s="2"/>
      <c r="E201" s="2"/>
      <c r="F201" s="2"/>
      <c r="G201" s="2"/>
      <c r="H201" s="2"/>
      <c r="I201" s="2"/>
      <c r="J201" s="2"/>
      <c r="K201" s="2"/>
      <c r="L201" s="2"/>
    </row>
    <row r="202" spans="1:12" ht="12.75" customHeight="1">
      <c r="B202" s="15" t="s">
        <v>151</v>
      </c>
      <c r="C202" s="2"/>
      <c r="D202" s="2"/>
      <c r="E202" s="2"/>
      <c r="F202" s="2"/>
      <c r="G202" s="2"/>
      <c r="H202" s="2"/>
      <c r="I202" s="2"/>
      <c r="J202" s="2"/>
      <c r="K202" s="2"/>
      <c r="L202" s="2"/>
    </row>
    <row r="203" spans="1:12" ht="12.75" customHeight="1">
      <c r="B203" s="15" t="s">
        <v>67</v>
      </c>
      <c r="C203" s="2"/>
      <c r="D203" s="2"/>
      <c r="E203" s="2"/>
      <c r="F203" s="2"/>
      <c r="G203" s="2"/>
      <c r="H203" s="2"/>
      <c r="I203" s="2"/>
      <c r="J203" s="2"/>
      <c r="K203" s="2"/>
      <c r="L203" s="2"/>
    </row>
    <row r="204" spans="1:12" ht="12.75" customHeight="1">
      <c r="B204" s="6" t="s">
        <v>61</v>
      </c>
      <c r="D204" s="5"/>
      <c r="E204" s="5"/>
      <c r="F204" s="5"/>
      <c r="G204" s="5"/>
      <c r="H204" s="5"/>
      <c r="I204" s="5"/>
      <c r="J204" s="5"/>
      <c r="K204" s="5"/>
      <c r="L204" s="5"/>
    </row>
    <row r="205" spans="1:12" ht="12.75" customHeight="1">
      <c r="D205" s="5"/>
      <c r="E205" s="5"/>
      <c r="F205" s="5"/>
      <c r="G205" s="5"/>
      <c r="H205" s="5"/>
      <c r="I205" s="5"/>
      <c r="J205" s="5"/>
      <c r="K205" s="5"/>
      <c r="L205" s="5"/>
    </row>
    <row r="206" spans="1:12" ht="12.75" customHeight="1">
      <c r="A206" s="10">
        <v>24</v>
      </c>
      <c r="B206" s="1" t="s">
        <v>222</v>
      </c>
      <c r="C206" s="2"/>
      <c r="D206" s="2"/>
      <c r="E206" s="2"/>
      <c r="F206" s="2"/>
      <c r="G206" s="2"/>
      <c r="H206" s="2"/>
      <c r="I206" s="2"/>
      <c r="J206" s="2"/>
      <c r="K206" s="2"/>
      <c r="L206" s="2"/>
    </row>
    <row r="207" spans="1:12" ht="12.75" customHeight="1">
      <c r="B207" s="15" t="s">
        <v>76</v>
      </c>
      <c r="C207" s="2"/>
      <c r="D207" s="2"/>
      <c r="E207" s="2"/>
      <c r="F207" s="2"/>
      <c r="G207" s="2"/>
      <c r="H207" s="2"/>
      <c r="I207" s="2"/>
      <c r="J207" s="2"/>
      <c r="K207" s="2"/>
      <c r="L207" s="2"/>
    </row>
    <row r="208" spans="1:12" ht="12.75" customHeight="1">
      <c r="B208" s="15" t="s">
        <v>77</v>
      </c>
      <c r="C208" s="2">
        <f>IF('T4-3a. Property'!C206="Not allowed",1,IF('T4-3a. Property'!C208="Yes",1,0))</f>
        <v>1</v>
      </c>
      <c r="D208" s="2">
        <f>IF('T4-3a. Property'!D206="Not allowed",1,IF('T4-3a. Property'!D208="Yes",1,0))</f>
        <v>0</v>
      </c>
      <c r="E208" s="2">
        <f>IF('T4-3a. Property'!E206="Not allowed",1,IF('T4-3a. Property'!E208="Yes",1,0))</f>
        <v>0</v>
      </c>
      <c r="F208" s="2">
        <f>IF('T4-3a. Property'!F206="Not allowed",1,IF('T4-3a. Property'!F208="Yes",1,0))</f>
        <v>0</v>
      </c>
      <c r="G208" s="2">
        <f>IF('T4-3a. Property'!G206="Not allowed",1,IF('T4-3a. Property'!G208="Yes",1,0))</f>
        <v>1</v>
      </c>
      <c r="H208" s="2">
        <f>IF('T4-3a. Property'!H206="Not allowed",1,IF('T4-3a. Property'!H208="Yes",1,0))</f>
        <v>1</v>
      </c>
      <c r="I208" s="2">
        <f>IF('T4-3a. Property'!I206="Not allowed",1,IF('T4-3a. Property'!I208="Yes",1,0))</f>
        <v>0</v>
      </c>
      <c r="J208" s="2">
        <f>IF('T4-3a. Property'!J206="Not allowed",1,IF('T4-3a. Property'!J208="Yes",1,0))</f>
        <v>0</v>
      </c>
      <c r="K208" s="2">
        <f>IF('T4-3a. Property'!K206="Not allowed",1,IF('T4-3a. Property'!K208="Yes",1,0))</f>
        <v>1</v>
      </c>
      <c r="L208" s="2">
        <f>IF('T4-3a. Property'!L206="Not allowed",1,IF('T4-3a. Property'!L208="Yes",1,0))</f>
        <v>0</v>
      </c>
    </row>
    <row r="209" spans="1:12" ht="12.75" customHeight="1">
      <c r="B209" s="15" t="s">
        <v>78</v>
      </c>
      <c r="C209" s="2"/>
      <c r="D209" s="2"/>
      <c r="E209" s="2"/>
      <c r="F209" s="2"/>
      <c r="G209" s="2"/>
      <c r="H209" s="2"/>
      <c r="I209" s="2"/>
      <c r="J209" s="2"/>
      <c r="K209" s="2"/>
      <c r="L209" s="2"/>
    </row>
    <row r="210" spans="1:12" ht="12.75" customHeight="1">
      <c r="B210" s="15" t="s">
        <v>67</v>
      </c>
      <c r="C210" s="2"/>
      <c r="D210" s="2"/>
      <c r="E210" s="2"/>
      <c r="F210" s="2"/>
      <c r="G210" s="2"/>
      <c r="H210" s="2"/>
      <c r="I210" s="2"/>
      <c r="J210" s="2"/>
      <c r="K210" s="2"/>
      <c r="L210" s="2"/>
    </row>
    <row r="211" spans="1:12" ht="12.75" customHeight="1">
      <c r="B211" s="6" t="s">
        <v>61</v>
      </c>
      <c r="D211" s="5"/>
      <c r="E211" s="5"/>
      <c r="F211" s="5"/>
      <c r="G211" s="5"/>
      <c r="H211" s="5"/>
      <c r="I211" s="5"/>
      <c r="J211" s="5"/>
      <c r="K211" s="5"/>
      <c r="L211" s="5"/>
    </row>
    <row r="212" spans="1:12" ht="12.75" customHeight="1">
      <c r="B212" s="6"/>
      <c r="D212" s="5"/>
      <c r="E212" s="5"/>
      <c r="F212" s="5"/>
      <c r="G212" s="5"/>
      <c r="H212" s="5"/>
      <c r="I212" s="5"/>
      <c r="J212" s="5"/>
      <c r="K212" s="5"/>
      <c r="L212" s="5"/>
    </row>
    <row r="213" spans="1:12" ht="12.75" customHeight="1">
      <c r="A213" s="10">
        <v>25</v>
      </c>
      <c r="B213" s="1" t="s">
        <v>51</v>
      </c>
      <c r="C213" s="2">
        <f>IF('T4-3a. Property'!C213="Not allowed",1,IF('T4-3a. Property'!C213="Yes",1,0))</f>
        <v>0</v>
      </c>
      <c r="D213" s="2">
        <f>IF('T4-3a. Property'!D213="Not allowed",1,IF('T4-3a. Property'!D213="Yes",1,0))</f>
        <v>1</v>
      </c>
      <c r="E213" s="2">
        <f>IF('T4-3a. Property'!E213="Not allowed",1,IF('T4-3a. Property'!E213="Yes",1,0))</f>
        <v>1</v>
      </c>
      <c r="F213" s="2">
        <f>IF('T4-3a. Property'!F213="Not allowed",1,IF('T4-3a. Property'!F213="Yes",1,0))</f>
        <v>1</v>
      </c>
      <c r="G213" s="2">
        <f>IF('T4-3a. Property'!G213="Not allowed",1,IF('T4-3a. Property'!G213="Yes",1,0))</f>
        <v>0</v>
      </c>
      <c r="H213" s="2">
        <f>IF('T4-3a. Property'!H213="Not allowed",1,IF('T4-3a. Property'!H213="Yes",1,0))</f>
        <v>1</v>
      </c>
      <c r="I213" s="2">
        <f>IF('T4-3a. Property'!I213="Not allowed",1,IF('T4-3a. Property'!I213="Yes",1,0))</f>
        <v>0</v>
      </c>
      <c r="J213" s="2">
        <f>IF('T4-3a. Property'!J213="Not allowed",1,IF('T4-3a. Property'!J213="Yes",1,0))</f>
        <v>0</v>
      </c>
      <c r="K213" s="2">
        <f>IF('T4-3a. Property'!K213="Not allowed",1,IF('T4-3a. Property'!K213="Yes",1,0))</f>
        <v>0</v>
      </c>
      <c r="L213" s="2">
        <f>IF('T4-3a. Property'!L213="Not allowed",1,IF('T4-3a. Property'!L213="Yes",1,0))</f>
        <v>1</v>
      </c>
    </row>
    <row r="214" spans="1:12" ht="12.75" customHeight="1">
      <c r="B214" s="1" t="s">
        <v>52</v>
      </c>
      <c r="C214" s="2"/>
      <c r="D214" s="2"/>
      <c r="E214" s="2"/>
      <c r="F214" s="2"/>
      <c r="G214" s="2"/>
      <c r="H214" s="2"/>
      <c r="I214" s="2"/>
      <c r="J214" s="2"/>
      <c r="K214" s="2"/>
      <c r="L214" s="2"/>
    </row>
    <row r="215" spans="1:12" ht="12.75" customHeight="1">
      <c r="B215" s="6" t="s">
        <v>61</v>
      </c>
      <c r="D215" s="5"/>
      <c r="E215" s="5"/>
      <c r="F215" s="5"/>
      <c r="G215" s="5"/>
      <c r="H215" s="5"/>
      <c r="I215" s="5"/>
      <c r="J215" s="5"/>
      <c r="K215" s="5"/>
      <c r="L215" s="5"/>
    </row>
    <row r="216" spans="1:12" ht="12.75" customHeight="1">
      <c r="B216" s="12"/>
      <c r="C216" s="12"/>
      <c r="D216" s="12"/>
      <c r="E216" s="12"/>
      <c r="F216" s="12"/>
      <c r="G216" s="12"/>
      <c r="H216" s="12"/>
      <c r="I216" s="12"/>
      <c r="J216" s="12"/>
      <c r="K216" s="12"/>
      <c r="L216" s="12"/>
    </row>
    <row r="217" spans="1:12" ht="12.75" customHeight="1">
      <c r="A217" s="10">
        <v>26</v>
      </c>
      <c r="B217" s="1" t="s">
        <v>206</v>
      </c>
      <c r="C217" s="2"/>
      <c r="D217" s="2"/>
      <c r="E217" s="2"/>
      <c r="F217" s="2"/>
      <c r="G217" s="2"/>
      <c r="H217" s="2"/>
      <c r="I217" s="2"/>
      <c r="J217" s="2"/>
      <c r="K217" s="2"/>
      <c r="L217" s="2"/>
    </row>
    <row r="218" spans="1:12" ht="12.75" customHeight="1">
      <c r="B218" s="15" t="s">
        <v>207</v>
      </c>
      <c r="C218" s="2">
        <f>IF('T4-3a. Property'!C218="Not allowed",1,IF('T4-3a. Property'!C218="Set",1,IF('T4-3a. Property'!C218="Approved",0.5,0)))</f>
        <v>0.5</v>
      </c>
      <c r="D218" s="2">
        <f>IF('T4-3a. Property'!D218="Not allowed",1,IF('T4-3a. Property'!D218="Set",1,IF('T4-3a. Property'!D218="Approved",0.5,0)))</f>
        <v>1</v>
      </c>
      <c r="E218" s="2">
        <f>IF('T4-3a. Property'!E218="Not allowed",1,IF('T4-3a. Property'!E218="Set",1,IF('T4-3a. Property'!E218="Approved",0.5,0)))</f>
        <v>1</v>
      </c>
      <c r="F218" s="2">
        <f>IF('T4-3a. Property'!F218="Not allowed",1,IF('T4-3a. Property'!F218="Set",1,IF('T4-3a. Property'!F218="Approved",0.5,0)))</f>
        <v>0.5</v>
      </c>
      <c r="G218" s="2">
        <f>IF('T4-3a. Property'!G218="Not allowed",1,IF('T4-3a. Property'!G218="Set",1,IF('T4-3a. Property'!G218="Approved",0.5,0)))</f>
        <v>0.5</v>
      </c>
      <c r="H218" s="2">
        <f>IF('T4-3a. Property'!H218="Not allowed",1,IF('T4-3a. Property'!H218="Set",1,IF('T4-3a. Property'!H218="Approved",0.5,0)))</f>
        <v>1</v>
      </c>
      <c r="I218" s="2">
        <f>IF('T4-3a. Property'!I218="Not allowed",1,IF('T4-3a. Property'!I218="Set",1,IF('T4-3a. Property'!I218="Approved",0.5,0)))</f>
        <v>0</v>
      </c>
      <c r="J218" s="2">
        <f>IF('T4-3a. Property'!J218="Not allowed",1,IF('T4-3a. Property'!J218="Set",1,IF('T4-3a. Property'!J218="Approved",0.5,0)))</f>
        <v>0</v>
      </c>
      <c r="K218" s="2">
        <f>IF('T4-3a. Property'!K218="Not allowed",1,IF('T4-3a. Property'!K218="Set",1,IF('T4-3a. Property'!K218="Approved",0.5,0)))</f>
        <v>0.5</v>
      </c>
      <c r="L218" s="2">
        <f>IF('T4-3a. Property'!L218="Not allowed",1,IF('T4-3a. Property'!L218="Set",1,IF('T4-3a. Property'!L218="Approved",0.5,0)))</f>
        <v>0.5</v>
      </c>
    </row>
    <row r="219" spans="1:12" ht="12.75" customHeight="1">
      <c r="B219" s="15" t="s">
        <v>208</v>
      </c>
      <c r="C219" s="2">
        <f>IF('T4-3a. Property'!C219="Not allowed",1,IF('T4-3a. Property'!C219="Set",1,IF('T4-3a. Property'!C219="Approved",0.5,0)))</f>
        <v>0.5</v>
      </c>
      <c r="D219" s="2">
        <f>IF('T4-3a. Property'!D219="Not allowed",1,IF('T4-3a. Property'!D219="Set",1,IF('T4-3a. Property'!D219="Approved",0.5,0)))</f>
        <v>1</v>
      </c>
      <c r="E219" s="2">
        <f>IF('T4-3a. Property'!E219="Not allowed",1,IF('T4-3a. Property'!E219="Set",1,IF('T4-3a. Property'!E219="Approved",0.5,0)))</f>
        <v>1</v>
      </c>
      <c r="F219" s="2">
        <f>IF('T4-3a. Property'!F219="Not allowed",1,IF('T4-3a. Property'!F219="Set",1,IF('T4-3a. Property'!F219="Approved",0.5,0)))</f>
        <v>0.5</v>
      </c>
      <c r="G219" s="2">
        <f>IF('T4-3a. Property'!G219="Not allowed",1,IF('T4-3a. Property'!G219="Set",1,IF('T4-3a. Property'!G219="Approved",0.5,0)))</f>
        <v>0.5</v>
      </c>
      <c r="H219" s="2">
        <f>IF('T4-3a. Property'!H219="Not allowed",1,IF('T4-3a. Property'!H219="Set",1,IF('T4-3a. Property'!H219="Approved",0.5,0)))</f>
        <v>1</v>
      </c>
      <c r="I219" s="2">
        <f>IF('T4-3a. Property'!I219="Not allowed",1,IF('T4-3a. Property'!I219="Set",1,IF('T4-3a. Property'!I219="Approved",0.5,0)))</f>
        <v>0</v>
      </c>
      <c r="J219" s="2">
        <f>IF('T4-3a. Property'!J219="Not allowed",1,IF('T4-3a. Property'!J219="Set",1,IF('T4-3a. Property'!J219="Approved",0.5,0)))</f>
        <v>0</v>
      </c>
      <c r="K219" s="2">
        <f>IF('T4-3a. Property'!K219="Not allowed",1,IF('T4-3a. Property'!K219="Set",1,IF('T4-3a. Property'!K219="Approved",0.5,0)))</f>
        <v>0.5</v>
      </c>
      <c r="L219" s="2">
        <f>IF('T4-3a. Property'!L219="Not allowed",1,IF('T4-3a. Property'!L219="Set",1,IF('T4-3a. Property'!L219="Approved",0.5,0)))</f>
        <v>0.5</v>
      </c>
    </row>
    <row r="220" spans="1:12" ht="12.75" customHeight="1">
      <c r="B220" s="6" t="s">
        <v>61</v>
      </c>
      <c r="D220" s="5"/>
      <c r="E220" s="5"/>
      <c r="F220" s="5"/>
      <c r="G220" s="5"/>
      <c r="H220" s="5"/>
      <c r="I220" s="5"/>
      <c r="J220" s="5"/>
      <c r="K220" s="5"/>
      <c r="L220" s="5"/>
    </row>
    <row r="221" spans="1:12" ht="12.75" customHeight="1">
      <c r="A221" s="41"/>
      <c r="B221" s="42"/>
      <c r="C221" s="42"/>
      <c r="D221" s="38"/>
      <c r="E221" s="42"/>
      <c r="F221" s="38"/>
      <c r="G221" s="38"/>
      <c r="H221" s="38"/>
      <c r="I221" s="38"/>
      <c r="J221" s="38"/>
      <c r="K221" s="38"/>
      <c r="L221" s="38"/>
    </row>
    <row r="222" spans="1:12" ht="12.75" customHeight="1">
      <c r="B222" s="6"/>
      <c r="E222" s="5"/>
    </row>
    <row r="223" spans="1:12" ht="12.75" customHeight="1">
      <c r="A223" s="10" t="s">
        <v>79</v>
      </c>
      <c r="B223" s="5" t="s">
        <v>152</v>
      </c>
      <c r="E223" s="5"/>
    </row>
    <row r="224" spans="1:12" ht="12.75" customHeight="1">
      <c r="B224" s="6"/>
      <c r="E224" s="5"/>
    </row>
    <row r="225" spans="2:5" ht="12.75" customHeight="1">
      <c r="B225" s="6"/>
      <c r="E225" s="5"/>
    </row>
    <row r="226" spans="2:5" ht="12.75" customHeight="1">
      <c r="E226" s="5"/>
    </row>
    <row r="227" spans="2:5" ht="12.75" customHeight="1">
      <c r="B227" s="6"/>
      <c r="E227" s="5"/>
    </row>
    <row r="228" spans="2:5" ht="12.75" customHeight="1">
      <c r="B228" s="6"/>
      <c r="E228" s="5"/>
    </row>
    <row r="229" spans="2:5" ht="12.75" customHeight="1">
      <c r="B229" s="6"/>
      <c r="E229" s="5"/>
    </row>
    <row r="230" spans="2:5" ht="12.75" customHeight="1">
      <c r="B230" s="6"/>
      <c r="E230" s="5"/>
    </row>
    <row r="231" spans="2:5" ht="12.75" customHeight="1">
      <c r="E231" s="5"/>
    </row>
    <row r="232" spans="2:5" ht="12.75" customHeight="1">
      <c r="B232" s="6"/>
      <c r="E232" s="5"/>
    </row>
    <row r="233" spans="2:5" ht="12.75" customHeight="1">
      <c r="B233" s="6"/>
      <c r="E233" s="5"/>
    </row>
    <row r="234" spans="2:5" ht="12.75" customHeight="1">
      <c r="B234" s="6"/>
      <c r="E234" s="5"/>
    </row>
    <row r="235" spans="2:5" ht="12.75" customHeight="1">
      <c r="B235" s="6"/>
      <c r="E235" s="5"/>
    </row>
    <row r="236" spans="2:5" ht="12.75" customHeight="1">
      <c r="B236" s="6"/>
      <c r="E236" s="5"/>
    </row>
    <row r="237" spans="2:5" ht="12.75" customHeight="1">
      <c r="B237" s="6"/>
      <c r="E237" s="5"/>
    </row>
    <row r="238" spans="2:5" ht="12.75" customHeight="1">
      <c r="E238" s="5"/>
    </row>
    <row r="239" spans="2:5" ht="12.75" customHeight="1">
      <c r="B239" s="6"/>
      <c r="E239" s="5"/>
    </row>
    <row r="240" spans="2:5" ht="12.75" customHeight="1">
      <c r="B240" s="6"/>
    </row>
    <row r="241" spans="2:2" ht="12.75" customHeight="1">
      <c r="B241" s="6"/>
    </row>
    <row r="242" spans="2:2" ht="12.75" customHeight="1">
      <c r="B242" s="6"/>
    </row>
    <row r="243" spans="2:2" ht="12.75" customHeight="1">
      <c r="B243" s="6"/>
    </row>
    <row r="244" spans="2:2" ht="12.75" customHeight="1"/>
    <row r="245" spans="2:2" ht="12.75" customHeight="1">
      <c r="B245" s="6"/>
    </row>
    <row r="246" spans="2:2" ht="12.75" customHeight="1">
      <c r="B246" s="6"/>
    </row>
    <row r="247" spans="2:2" ht="12.75" customHeight="1">
      <c r="B247" s="6"/>
    </row>
    <row r="248" spans="2:2" ht="12.75" customHeight="1"/>
    <row r="249" spans="2:2" ht="12.75" customHeight="1"/>
    <row r="250" spans="2:2" ht="12.75" customHeight="1"/>
    <row r="251" spans="2:2" ht="12.75" customHeight="1"/>
    <row r="252" spans="2:2" ht="12.75" customHeight="1">
      <c r="B252" s="6"/>
    </row>
    <row r="253" spans="2:2" ht="12.75" customHeight="1">
      <c r="B253" s="6"/>
    </row>
    <row r="254" spans="2:2" ht="12.75" customHeight="1">
      <c r="B254" s="6"/>
    </row>
    <row r="255" spans="2:2" ht="12.75" customHeight="1">
      <c r="B255" s="6"/>
    </row>
    <row r="256" spans="2:2" ht="12.75" customHeight="1">
      <c r="B256" s="6"/>
    </row>
    <row r="257" spans="2:6" ht="12.75" customHeight="1">
      <c r="B257" s="6"/>
    </row>
    <row r="258" spans="2:6" ht="12.75" customHeight="1"/>
    <row r="259" spans="2:6" ht="12.75" customHeight="1">
      <c r="B259" s="6"/>
    </row>
    <row r="260" spans="2:6" ht="12.75" customHeight="1">
      <c r="B260" s="6"/>
    </row>
    <row r="261" spans="2:6" ht="12.75" customHeight="1">
      <c r="B261" s="6"/>
    </row>
    <row r="262" spans="2:6" ht="12.75" customHeight="1">
      <c r="B262" s="6"/>
    </row>
    <row r="263" spans="2:6" ht="12.75" customHeight="1">
      <c r="B263" s="6"/>
    </row>
    <row r="264" spans="2:6" ht="12.75" customHeight="1">
      <c r="B264" s="6"/>
    </row>
    <row r="265" spans="2:6" ht="12.75" customHeight="1"/>
    <row r="266" spans="2:6" ht="12.75" customHeight="1">
      <c r="B266" s="6"/>
    </row>
    <row r="267" spans="2:6" ht="12.75" customHeight="1">
      <c r="B267" s="6"/>
    </row>
    <row r="268" spans="2:6" ht="12.75" customHeight="1">
      <c r="B268" s="6"/>
    </row>
    <row r="269" spans="2:6" ht="12.75" customHeight="1">
      <c r="B269" s="6"/>
      <c r="F269" s="20"/>
    </row>
    <row r="270" spans="2:6" ht="12.75" customHeight="1">
      <c r="B270" s="6"/>
    </row>
    <row r="271" spans="2:6" ht="12.75" customHeight="1"/>
    <row r="272" spans="2:6" ht="12.75" customHeight="1">
      <c r="B272" s="6"/>
    </row>
    <row r="273" spans="2:2" ht="12.75" customHeight="1">
      <c r="B273" s="6"/>
    </row>
    <row r="274" spans="2:2" ht="12.75" customHeight="1">
      <c r="B274" s="6"/>
    </row>
    <row r="275" spans="2:2" ht="12.75" customHeight="1">
      <c r="B275" s="6"/>
    </row>
    <row r="276" spans="2:2" ht="12.75" customHeight="1">
      <c r="B276" s="6"/>
    </row>
    <row r="277" spans="2:2" ht="12.75" customHeight="1">
      <c r="B277" s="6"/>
    </row>
    <row r="278" spans="2:2" ht="12.75" customHeight="1">
      <c r="B278" s="6"/>
    </row>
    <row r="279" spans="2:2" ht="12.75" customHeight="1"/>
    <row r="280" spans="2:2" ht="12.75" customHeight="1">
      <c r="B280" s="6"/>
    </row>
    <row r="281" spans="2:2" ht="12.75" customHeight="1">
      <c r="B281" s="6"/>
    </row>
    <row r="282" spans="2:2" ht="12.75" customHeight="1">
      <c r="B282" s="6"/>
    </row>
    <row r="283" spans="2:2" ht="12.75" customHeight="1"/>
    <row r="284" spans="2:2" ht="12.75" customHeight="1">
      <c r="B284" s="6"/>
    </row>
    <row r="285" spans="2:2" ht="12.75" customHeight="1">
      <c r="B285" s="6"/>
    </row>
    <row r="286" spans="2:2" ht="12.75" customHeight="1">
      <c r="B286" s="6"/>
    </row>
  </sheetData>
  <phoneticPr fontId="4"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L286"/>
  <sheetViews>
    <sheetView zoomScale="75" workbookViewId="0">
      <pane ySplit="3" topLeftCell="A216" activePane="bottomLeft" state="frozen"/>
      <selection activeCell="K156" sqref="K156"/>
      <selection pane="bottomLeft"/>
    </sheetView>
  </sheetViews>
  <sheetFormatPr defaultRowHeight="12.75" customHeight="1"/>
  <cols>
    <col min="1" max="1" width="6.7109375" style="10" customWidth="1"/>
    <col min="2" max="2" width="110.140625" style="5" customWidth="1"/>
    <col min="3" max="3" width="9.140625" style="5"/>
    <col min="4" max="16384" width="9.140625" style="1"/>
  </cols>
  <sheetData>
    <row r="1" spans="1:12" ht="12.75" customHeight="1">
      <c r="A1" s="56" t="s">
        <v>338</v>
      </c>
      <c r="B1" s="11"/>
      <c r="C1" s="11"/>
    </row>
    <row r="2" spans="1:12" ht="12.75" customHeight="1">
      <c r="B2" s="11"/>
      <c r="C2" s="11"/>
    </row>
    <row r="3" spans="1:12" ht="12.75" customHeight="1">
      <c r="A3" s="40"/>
      <c r="B3" s="34"/>
      <c r="C3" s="34" t="s">
        <v>231</v>
      </c>
      <c r="D3" s="35" t="s">
        <v>53</v>
      </c>
      <c r="E3" s="35" t="s">
        <v>54</v>
      </c>
      <c r="F3" s="35" t="s">
        <v>55</v>
      </c>
      <c r="G3" s="35" t="s">
        <v>56</v>
      </c>
      <c r="H3" s="35" t="s">
        <v>57</v>
      </c>
      <c r="I3" s="35" t="s">
        <v>223</v>
      </c>
      <c r="J3" s="35" t="s">
        <v>58</v>
      </c>
      <c r="K3" s="35" t="s">
        <v>59</v>
      </c>
      <c r="L3" s="35" t="s">
        <v>60</v>
      </c>
    </row>
    <row r="5" spans="1:12" ht="12.75" customHeight="1">
      <c r="B5" s="12" t="s">
        <v>81</v>
      </c>
      <c r="C5" s="12"/>
      <c r="H5" s="49"/>
    </row>
    <row r="6" spans="1:12" ht="12.75" customHeight="1">
      <c r="B6" s="12"/>
      <c r="C6" s="12"/>
      <c r="H6" s="8"/>
    </row>
    <row r="7" spans="1:12" ht="12.75" customHeight="1">
      <c r="B7" s="13" t="s">
        <v>80</v>
      </c>
      <c r="C7" s="23"/>
      <c r="H7" s="8"/>
    </row>
    <row r="8" spans="1:12" ht="12.75" customHeight="1">
      <c r="H8" s="8"/>
    </row>
    <row r="9" spans="1:12" ht="12.75" customHeight="1">
      <c r="A9" s="10" t="s">
        <v>93</v>
      </c>
      <c r="B9" s="5" t="s">
        <v>82</v>
      </c>
      <c r="C9" s="2" t="s">
        <v>209</v>
      </c>
      <c r="D9" s="1" t="s">
        <v>209</v>
      </c>
      <c r="E9" s="1" t="s">
        <v>209</v>
      </c>
      <c r="F9" s="28" t="s">
        <v>209</v>
      </c>
      <c r="G9" s="1" t="s">
        <v>209</v>
      </c>
      <c r="H9" s="28" t="s">
        <v>209</v>
      </c>
      <c r="I9" s="1" t="s">
        <v>209</v>
      </c>
      <c r="J9" s="1" t="s">
        <v>209</v>
      </c>
      <c r="K9" s="1" t="s">
        <v>209</v>
      </c>
      <c r="L9" s="1" t="s">
        <v>209</v>
      </c>
    </row>
    <row r="10" spans="1:12" ht="12.75" customHeight="1">
      <c r="B10" s="6" t="s">
        <v>83</v>
      </c>
      <c r="C10" s="2" t="s">
        <v>209</v>
      </c>
      <c r="D10" s="1" t="s">
        <v>209</v>
      </c>
      <c r="E10" s="1" t="s">
        <v>209</v>
      </c>
      <c r="F10" s="28" t="s">
        <v>209</v>
      </c>
      <c r="G10" s="1" t="s">
        <v>209</v>
      </c>
      <c r="H10" s="28" t="s">
        <v>209</v>
      </c>
      <c r="I10" s="1" t="s">
        <v>209</v>
      </c>
      <c r="J10" s="1" t="s">
        <v>209</v>
      </c>
      <c r="K10" s="1" t="s">
        <v>209</v>
      </c>
      <c r="L10" s="1" t="s">
        <v>209</v>
      </c>
    </row>
    <row r="11" spans="1:12" ht="12.75" customHeight="1">
      <c r="B11" s="6" t="s">
        <v>84</v>
      </c>
      <c r="C11" s="2" t="s">
        <v>209</v>
      </c>
      <c r="D11" s="1" t="s">
        <v>209</v>
      </c>
      <c r="E11" s="1" t="s">
        <v>209</v>
      </c>
      <c r="F11" s="28" t="s">
        <v>209</v>
      </c>
      <c r="G11" s="1" t="s">
        <v>209</v>
      </c>
      <c r="H11" s="28" t="s">
        <v>192</v>
      </c>
      <c r="I11" s="1" t="s">
        <v>192</v>
      </c>
      <c r="J11" s="1" t="s">
        <v>209</v>
      </c>
      <c r="K11" s="1" t="s">
        <v>192</v>
      </c>
      <c r="L11" s="1" t="s">
        <v>209</v>
      </c>
    </row>
    <row r="12" spans="1:12" ht="12.75" customHeight="1">
      <c r="B12" s="6" t="s">
        <v>85</v>
      </c>
      <c r="C12" s="2" t="s">
        <v>209</v>
      </c>
      <c r="D12" s="1" t="s">
        <v>209</v>
      </c>
      <c r="E12" s="1" t="s">
        <v>209</v>
      </c>
      <c r="F12" s="28" t="s">
        <v>209</v>
      </c>
      <c r="G12" s="1" t="s">
        <v>209</v>
      </c>
      <c r="H12" s="28" t="s">
        <v>192</v>
      </c>
      <c r="I12" s="1" t="s">
        <v>27</v>
      </c>
      <c r="J12" s="1" t="s">
        <v>209</v>
      </c>
      <c r="K12" s="1" t="s">
        <v>192</v>
      </c>
      <c r="L12" s="1" t="s">
        <v>209</v>
      </c>
    </row>
    <row r="13" spans="1:12" ht="12.75" customHeight="1">
      <c r="B13" s="6" t="s">
        <v>61</v>
      </c>
      <c r="F13" s="25" t="s">
        <v>13</v>
      </c>
      <c r="H13" s="50" t="s">
        <v>279</v>
      </c>
      <c r="I13" s="5" t="s">
        <v>28</v>
      </c>
      <c r="K13" s="1" t="s">
        <v>298</v>
      </c>
      <c r="L13" s="48" t="s">
        <v>284</v>
      </c>
    </row>
    <row r="14" spans="1:12" ht="12.75" customHeight="1">
      <c r="B14" s="6"/>
      <c r="H14" s="8"/>
      <c r="I14" s="2"/>
    </row>
    <row r="15" spans="1:12" ht="12.75" customHeight="1">
      <c r="B15" s="13" t="s">
        <v>97</v>
      </c>
      <c r="C15" s="23"/>
      <c r="H15" s="8"/>
      <c r="I15" s="2"/>
    </row>
    <row r="16" spans="1:12" ht="12.75" customHeight="1">
      <c r="B16" s="6"/>
      <c r="H16" s="8"/>
      <c r="I16" s="2"/>
    </row>
    <row r="17" spans="1:12" ht="12.75" customHeight="1">
      <c r="A17" s="10">
        <v>2</v>
      </c>
      <c r="B17" s="5" t="s">
        <v>259</v>
      </c>
      <c r="H17" s="8"/>
    </row>
    <row r="18" spans="1:12" ht="12.75" customHeight="1">
      <c r="B18" s="14" t="s">
        <v>153</v>
      </c>
      <c r="C18" s="5" t="s">
        <v>209</v>
      </c>
      <c r="D18" s="1" t="s">
        <v>209</v>
      </c>
      <c r="E18" s="1" t="s">
        <v>209</v>
      </c>
      <c r="F18" s="51" t="s">
        <v>192</v>
      </c>
      <c r="G18" s="1" t="s">
        <v>209</v>
      </c>
      <c r="H18" s="22" t="s">
        <v>192</v>
      </c>
      <c r="I18" s="1" t="s">
        <v>209</v>
      </c>
      <c r="J18" s="1" t="s">
        <v>209</v>
      </c>
      <c r="K18" s="1" t="s">
        <v>192</v>
      </c>
      <c r="L18" s="1" t="s">
        <v>209</v>
      </c>
    </row>
    <row r="19" spans="1:12" ht="12.75" customHeight="1">
      <c r="B19" s="14" t="s">
        <v>154</v>
      </c>
      <c r="H19" s="8"/>
    </row>
    <row r="20" spans="1:12" ht="12.75" customHeight="1">
      <c r="B20" s="14" t="s">
        <v>155</v>
      </c>
      <c r="C20" s="5" t="s">
        <v>209</v>
      </c>
      <c r="D20" s="1" t="s">
        <v>209</v>
      </c>
      <c r="E20" s="1" t="s">
        <v>209</v>
      </c>
      <c r="F20" s="51" t="s">
        <v>192</v>
      </c>
      <c r="G20" s="1" t="s">
        <v>209</v>
      </c>
      <c r="H20" s="22" t="s">
        <v>192</v>
      </c>
      <c r="I20" s="1" t="s">
        <v>192</v>
      </c>
      <c r="J20" s="1" t="s">
        <v>209</v>
      </c>
      <c r="K20" s="1" t="s">
        <v>192</v>
      </c>
      <c r="L20" s="1" t="s">
        <v>209</v>
      </c>
    </row>
    <row r="21" spans="1:12" ht="12.75" customHeight="1">
      <c r="B21" s="14" t="s">
        <v>154</v>
      </c>
      <c r="H21" s="8"/>
    </row>
    <row r="22" spans="1:12" ht="12.75" customHeight="1">
      <c r="B22" s="6" t="s">
        <v>61</v>
      </c>
      <c r="C22" s="5" t="s">
        <v>232</v>
      </c>
      <c r="D22" s="2" t="s">
        <v>210</v>
      </c>
      <c r="F22" s="1" t="s">
        <v>329</v>
      </c>
      <c r="H22" s="29" t="s">
        <v>253</v>
      </c>
      <c r="I22" s="5" t="s">
        <v>293</v>
      </c>
      <c r="K22" s="20" t="s">
        <v>260</v>
      </c>
    </row>
    <row r="24" spans="1:12" ht="12.75" customHeight="1">
      <c r="A24" s="10">
        <v>3</v>
      </c>
      <c r="B24" s="1" t="s">
        <v>156</v>
      </c>
      <c r="C24" s="2"/>
    </row>
    <row r="25" spans="1:12" ht="12.75" customHeight="1">
      <c r="B25" s="15" t="s">
        <v>157</v>
      </c>
      <c r="C25" s="2"/>
      <c r="K25" s="1" t="s">
        <v>192</v>
      </c>
    </row>
    <row r="26" spans="1:12" ht="12.75" customHeight="1">
      <c r="B26" s="15" t="s">
        <v>62</v>
      </c>
      <c r="C26" s="2"/>
    </row>
    <row r="27" spans="1:12" ht="12.75" customHeight="1">
      <c r="B27" s="15" t="s">
        <v>63</v>
      </c>
      <c r="C27" s="2"/>
    </row>
    <row r="28" spans="1:12" ht="12.75" customHeight="1">
      <c r="B28" s="15" t="s">
        <v>86</v>
      </c>
      <c r="C28" s="2"/>
      <c r="F28" s="51" t="s">
        <v>192</v>
      </c>
    </row>
    <row r="29" spans="1:12" ht="12.75" customHeight="1">
      <c r="B29" s="15" t="s">
        <v>158</v>
      </c>
      <c r="C29" s="2"/>
      <c r="K29" s="1" t="s">
        <v>192</v>
      </c>
    </row>
    <row r="30" spans="1:12" ht="12.75" customHeight="1">
      <c r="B30" s="15" t="s">
        <v>64</v>
      </c>
      <c r="C30" s="2"/>
    </row>
    <row r="31" spans="1:12" ht="12.75" customHeight="1">
      <c r="B31" s="15" t="s">
        <v>65</v>
      </c>
      <c r="C31" s="2"/>
      <c r="F31" s="52" t="s">
        <v>192</v>
      </c>
      <c r="I31" s="1" t="s">
        <v>192</v>
      </c>
    </row>
    <row r="32" spans="1:12" ht="12.75" customHeight="1">
      <c r="B32" s="16" t="s">
        <v>61</v>
      </c>
      <c r="C32" s="2"/>
      <c r="F32" s="1" t="s">
        <v>328</v>
      </c>
      <c r="I32" s="1" t="s">
        <v>12</v>
      </c>
    </row>
    <row r="33" spans="1:11" ht="12.75" customHeight="1">
      <c r="B33" s="6"/>
    </row>
    <row r="34" spans="1:11" ht="12.75" customHeight="1">
      <c r="A34" s="10" t="s">
        <v>159</v>
      </c>
      <c r="B34" s="5" t="s">
        <v>160</v>
      </c>
    </row>
    <row r="35" spans="1:11" ht="12.75" customHeight="1">
      <c r="B35" s="5" t="s">
        <v>161</v>
      </c>
    </row>
    <row r="36" spans="1:11" ht="12.75" customHeight="1">
      <c r="B36" s="15" t="s">
        <v>87</v>
      </c>
      <c r="C36" s="2" t="s">
        <v>192</v>
      </c>
      <c r="F36" s="52" t="s">
        <v>192</v>
      </c>
      <c r="K36" s="1" t="s">
        <v>192</v>
      </c>
    </row>
    <row r="37" spans="1:11" ht="12.75" customHeight="1">
      <c r="B37" s="15" t="s">
        <v>88</v>
      </c>
      <c r="C37" s="2" t="s">
        <v>192</v>
      </c>
      <c r="F37" s="52" t="s">
        <v>192</v>
      </c>
    </row>
    <row r="38" spans="1:11" ht="12.75" customHeight="1">
      <c r="B38" s="15" t="s">
        <v>89</v>
      </c>
      <c r="C38" s="2"/>
      <c r="F38" s="52" t="s">
        <v>192</v>
      </c>
    </row>
    <row r="39" spans="1:11" ht="12.75" customHeight="1">
      <c r="B39" s="15" t="s">
        <v>90</v>
      </c>
      <c r="C39" s="2"/>
      <c r="D39" s="1" t="s">
        <v>192</v>
      </c>
      <c r="F39" s="52"/>
      <c r="I39" s="1" t="s">
        <v>192</v>
      </c>
      <c r="J39" s="1" t="s">
        <v>192</v>
      </c>
    </row>
    <row r="40" spans="1:11" ht="12.75" customHeight="1">
      <c r="B40" s="16" t="s">
        <v>61</v>
      </c>
      <c r="C40" s="2"/>
      <c r="F40" s="52"/>
    </row>
    <row r="41" spans="1:11" ht="12.75" customHeight="1">
      <c r="B41" s="5" t="s">
        <v>162</v>
      </c>
      <c r="F41" s="52"/>
    </row>
    <row r="42" spans="1:11" ht="12.75" customHeight="1">
      <c r="B42" s="15" t="s">
        <v>87</v>
      </c>
      <c r="C42" s="2" t="s">
        <v>192</v>
      </c>
      <c r="F42" s="52" t="s">
        <v>192</v>
      </c>
      <c r="K42" s="1" t="s">
        <v>192</v>
      </c>
    </row>
    <row r="43" spans="1:11" ht="12.75" customHeight="1">
      <c r="B43" s="15" t="s">
        <v>88</v>
      </c>
      <c r="C43" s="5" t="s">
        <v>192</v>
      </c>
      <c r="F43" s="52" t="s">
        <v>192</v>
      </c>
      <c r="G43" s="1" t="s">
        <v>192</v>
      </c>
    </row>
    <row r="44" spans="1:11" ht="12.75" customHeight="1">
      <c r="B44" s="15" t="s">
        <v>89</v>
      </c>
      <c r="C44" s="2"/>
      <c r="F44" s="52" t="s">
        <v>192</v>
      </c>
    </row>
    <row r="45" spans="1:11" ht="12.75" customHeight="1">
      <c r="B45" s="15" t="s">
        <v>90</v>
      </c>
      <c r="C45" s="2"/>
      <c r="D45" s="1" t="s">
        <v>192</v>
      </c>
      <c r="F45" s="52"/>
      <c r="I45" s="1" t="s">
        <v>192</v>
      </c>
      <c r="J45" s="1" t="s">
        <v>192</v>
      </c>
    </row>
    <row r="46" spans="1:11" ht="12.75" customHeight="1">
      <c r="B46" s="16" t="s">
        <v>61</v>
      </c>
      <c r="C46" s="2"/>
      <c r="F46" s="52" t="s">
        <v>319</v>
      </c>
      <c r="I46" s="7" t="s">
        <v>294</v>
      </c>
    </row>
    <row r="47" spans="1:11" ht="12.75" customHeight="1">
      <c r="B47" s="6"/>
    </row>
    <row r="48" spans="1:11" ht="12.75" customHeight="1">
      <c r="A48" s="10">
        <v>5</v>
      </c>
      <c r="B48" s="1" t="s">
        <v>224</v>
      </c>
      <c r="C48" s="2"/>
      <c r="H48" s="1" t="s">
        <v>225</v>
      </c>
    </row>
    <row r="49" spans="1:12" ht="12.75" customHeight="1">
      <c r="B49" s="15" t="s">
        <v>91</v>
      </c>
      <c r="C49" s="2" t="s">
        <v>192</v>
      </c>
      <c r="D49" s="2" t="s">
        <v>209</v>
      </c>
      <c r="E49" s="1" t="s">
        <v>192</v>
      </c>
      <c r="F49" s="52" t="s">
        <v>192</v>
      </c>
      <c r="G49" s="1" t="s">
        <v>192</v>
      </c>
      <c r="I49" s="1" t="s">
        <v>192</v>
      </c>
      <c r="J49" s="1" t="s">
        <v>192</v>
      </c>
      <c r="K49" s="1" t="s">
        <v>192</v>
      </c>
      <c r="L49" s="2" t="s">
        <v>192</v>
      </c>
    </row>
    <row r="50" spans="1:12" ht="12.75" customHeight="1">
      <c r="B50" s="15" t="s">
        <v>163</v>
      </c>
      <c r="C50" s="2" t="s">
        <v>209</v>
      </c>
      <c r="D50" s="1" t="s">
        <v>192</v>
      </c>
      <c r="E50" s="1" t="s">
        <v>209</v>
      </c>
      <c r="F50" s="1" t="s">
        <v>192</v>
      </c>
      <c r="G50" s="1" t="s">
        <v>192</v>
      </c>
      <c r="I50" s="1" t="s">
        <v>192</v>
      </c>
      <c r="J50" s="1" t="s">
        <v>192</v>
      </c>
      <c r="K50" s="1" t="s">
        <v>192</v>
      </c>
      <c r="L50" s="2" t="s">
        <v>209</v>
      </c>
    </row>
    <row r="51" spans="1:12" ht="12.75" customHeight="1">
      <c r="B51" s="15" t="s">
        <v>92</v>
      </c>
      <c r="C51" s="2" t="s">
        <v>209</v>
      </c>
      <c r="D51" s="1" t="s">
        <v>192</v>
      </c>
      <c r="E51" s="1" t="s">
        <v>209</v>
      </c>
      <c r="F51" s="1" t="s">
        <v>192</v>
      </c>
      <c r="G51" s="1" t="s">
        <v>192</v>
      </c>
      <c r="I51" s="1" t="s">
        <v>192</v>
      </c>
      <c r="J51" s="1" t="s">
        <v>192</v>
      </c>
      <c r="K51" s="1" t="s">
        <v>209</v>
      </c>
      <c r="L51" s="1" t="s">
        <v>192</v>
      </c>
    </row>
    <row r="52" spans="1:12" ht="12.75" customHeight="1">
      <c r="B52" s="6" t="s">
        <v>61</v>
      </c>
      <c r="D52" s="1" t="s">
        <v>212</v>
      </c>
      <c r="H52" s="1" t="s">
        <v>295</v>
      </c>
      <c r="L52" s="5" t="s">
        <v>305</v>
      </c>
    </row>
    <row r="53" spans="1:12" ht="12.75" customHeight="1">
      <c r="B53" s="6"/>
    </row>
    <row r="54" spans="1:12" ht="12.75" customHeight="1">
      <c r="A54" s="3">
        <v>6</v>
      </c>
      <c r="B54" s="3" t="s">
        <v>228</v>
      </c>
      <c r="C54" s="3" t="s">
        <v>209</v>
      </c>
      <c r="D54" s="3" t="s">
        <v>209</v>
      </c>
      <c r="E54" s="1" t="s">
        <v>209</v>
      </c>
      <c r="F54" s="52" t="s">
        <v>209</v>
      </c>
      <c r="G54" s="1" t="s">
        <v>209</v>
      </c>
      <c r="H54" s="1" t="s">
        <v>225</v>
      </c>
      <c r="I54" s="1" t="s">
        <v>209</v>
      </c>
      <c r="J54" s="1" t="s">
        <v>209</v>
      </c>
      <c r="K54" s="1" t="s">
        <v>209</v>
      </c>
      <c r="L54" s="1" t="s">
        <v>209</v>
      </c>
    </row>
    <row r="55" spans="1:12" ht="12.75" customHeight="1">
      <c r="B55" s="5" t="s">
        <v>164</v>
      </c>
      <c r="C55" s="5" t="s">
        <v>209</v>
      </c>
      <c r="D55" s="5" t="s">
        <v>209</v>
      </c>
      <c r="E55" s="1" t="s">
        <v>192</v>
      </c>
      <c r="F55" s="51" t="s">
        <v>209</v>
      </c>
      <c r="G55" s="1" t="s">
        <v>192</v>
      </c>
      <c r="H55" s="1" t="s">
        <v>225</v>
      </c>
      <c r="I55" s="1" t="s">
        <v>209</v>
      </c>
      <c r="J55" s="1" t="s">
        <v>209</v>
      </c>
      <c r="K55" s="1" t="s">
        <v>192</v>
      </c>
      <c r="L55" s="1" t="s">
        <v>209</v>
      </c>
    </row>
    <row r="56" spans="1:12" ht="12.75" customHeight="1">
      <c r="B56" s="5" t="s">
        <v>165</v>
      </c>
      <c r="D56" s="5"/>
      <c r="F56" s="52" t="s">
        <v>192</v>
      </c>
    </row>
    <row r="57" spans="1:12" ht="12.75" customHeight="1">
      <c r="B57" s="6" t="s">
        <v>166</v>
      </c>
      <c r="D57" s="6"/>
      <c r="F57" s="54"/>
    </row>
    <row r="58" spans="1:12" ht="12.75" customHeight="1">
      <c r="B58" s="6" t="s">
        <v>61</v>
      </c>
      <c r="D58" s="6"/>
      <c r="E58" s="1" t="s">
        <v>275</v>
      </c>
      <c r="F58" s="51" t="s">
        <v>320</v>
      </c>
      <c r="K58" s="1" t="s">
        <v>299</v>
      </c>
    </row>
    <row r="59" spans="1:12" ht="12.75" customHeight="1">
      <c r="B59" s="6"/>
    </row>
    <row r="60" spans="1:12" ht="12.75" customHeight="1">
      <c r="A60" s="10">
        <v>7</v>
      </c>
      <c r="B60" s="1" t="s">
        <v>167</v>
      </c>
      <c r="C60" s="2"/>
    </row>
    <row r="61" spans="1:12" ht="12.75" customHeight="1">
      <c r="B61" s="14" t="s">
        <v>168</v>
      </c>
      <c r="C61" s="5" t="s">
        <v>192</v>
      </c>
      <c r="D61" s="1" t="s">
        <v>192</v>
      </c>
      <c r="E61" s="1" t="s">
        <v>192</v>
      </c>
      <c r="F61" s="1" t="s">
        <v>192</v>
      </c>
      <c r="G61" s="1" t="s">
        <v>192</v>
      </c>
      <c r="H61" s="52"/>
      <c r="I61" s="1" t="s">
        <v>192</v>
      </c>
      <c r="J61" s="1" t="s">
        <v>192</v>
      </c>
      <c r="K61" s="1" t="s">
        <v>192</v>
      </c>
      <c r="L61" s="1" t="s">
        <v>192</v>
      </c>
    </row>
    <row r="62" spans="1:12" ht="12.75" customHeight="1">
      <c r="B62" s="14" t="s">
        <v>169</v>
      </c>
      <c r="C62" s="5" t="s">
        <v>192</v>
      </c>
      <c r="D62" s="1" t="s">
        <v>192</v>
      </c>
      <c r="E62" s="1" t="s">
        <v>192</v>
      </c>
      <c r="F62" s="1" t="s">
        <v>192</v>
      </c>
      <c r="G62" s="1" t="s">
        <v>192</v>
      </c>
      <c r="I62" s="1" t="s">
        <v>192</v>
      </c>
      <c r="J62" s="1" t="s">
        <v>192</v>
      </c>
      <c r="K62" s="1" t="s">
        <v>192</v>
      </c>
      <c r="L62" s="1" t="s">
        <v>192</v>
      </c>
    </row>
    <row r="63" spans="1:12" ht="12.75" customHeight="1">
      <c r="B63" s="6" t="s">
        <v>61</v>
      </c>
      <c r="E63" s="1" t="s">
        <v>246</v>
      </c>
      <c r="H63" s="5" t="s">
        <v>296</v>
      </c>
      <c r="I63" s="1" t="s">
        <v>19</v>
      </c>
    </row>
    <row r="64" spans="1:12" ht="12.75" customHeight="1">
      <c r="B64" s="6"/>
    </row>
    <row r="65" spans="1:12" ht="12.75" customHeight="1">
      <c r="A65" s="10">
        <v>8</v>
      </c>
      <c r="B65" s="1" t="s">
        <v>170</v>
      </c>
      <c r="C65" s="2"/>
    </row>
    <row r="66" spans="1:12" ht="12.75" customHeight="1">
      <c r="B66" s="14" t="s">
        <v>171</v>
      </c>
    </row>
    <row r="67" spans="1:12" ht="12.75" customHeight="1">
      <c r="B67" s="14" t="s">
        <v>172</v>
      </c>
    </row>
    <row r="68" spans="1:12" ht="12.75" customHeight="1">
      <c r="B68" s="14" t="s">
        <v>173</v>
      </c>
      <c r="C68" s="5" t="s">
        <v>192</v>
      </c>
      <c r="D68" s="1" t="s">
        <v>192</v>
      </c>
      <c r="E68" s="1" t="s">
        <v>192</v>
      </c>
      <c r="F68" s="1" t="s">
        <v>192</v>
      </c>
      <c r="G68" s="1" t="s">
        <v>192</v>
      </c>
      <c r="I68" s="1" t="s">
        <v>192</v>
      </c>
      <c r="J68" s="1" t="s">
        <v>192</v>
      </c>
      <c r="K68" s="1" t="s">
        <v>192</v>
      </c>
      <c r="L68" s="1" t="s">
        <v>192</v>
      </c>
    </row>
    <row r="69" spans="1:12" ht="12.75" customHeight="1">
      <c r="B69" s="6" t="s">
        <v>61</v>
      </c>
      <c r="D69" s="1" t="s">
        <v>266</v>
      </c>
      <c r="E69" s="1" t="s">
        <v>276</v>
      </c>
      <c r="H69" s="5" t="s">
        <v>297</v>
      </c>
    </row>
    <row r="70" spans="1:12" ht="12.75" customHeight="1">
      <c r="B70" s="6"/>
    </row>
    <row r="71" spans="1:12" ht="12.75" customHeight="1">
      <c r="A71" s="10" t="s">
        <v>174</v>
      </c>
      <c r="B71" s="1" t="s">
        <v>175</v>
      </c>
      <c r="C71" s="2"/>
    </row>
    <row r="72" spans="1:12" ht="12.75" customHeight="1">
      <c r="B72" s="1" t="s">
        <v>186</v>
      </c>
      <c r="C72" s="2"/>
    </row>
    <row r="73" spans="1:12" ht="12.75" customHeight="1">
      <c r="B73" s="15" t="s">
        <v>176</v>
      </c>
      <c r="C73" s="2"/>
    </row>
    <row r="74" spans="1:12" ht="12.75" customHeight="1">
      <c r="B74" s="15" t="s">
        <v>177</v>
      </c>
      <c r="C74" s="2"/>
      <c r="H74" s="1" t="s">
        <v>192</v>
      </c>
    </row>
    <row r="75" spans="1:12" ht="12.75" customHeight="1">
      <c r="B75" s="14" t="s">
        <v>178</v>
      </c>
    </row>
    <row r="76" spans="1:12" ht="12.75" customHeight="1">
      <c r="B76" s="15" t="s">
        <v>179</v>
      </c>
      <c r="C76" s="2"/>
    </row>
    <row r="77" spans="1:12" ht="12.75" customHeight="1">
      <c r="B77" s="15" t="s">
        <v>66</v>
      </c>
      <c r="C77" s="2" t="s">
        <v>192</v>
      </c>
      <c r="D77" s="1" t="s">
        <v>192</v>
      </c>
      <c r="E77" s="1" t="s">
        <v>192</v>
      </c>
      <c r="F77" s="1" t="s">
        <v>192</v>
      </c>
      <c r="J77" s="1" t="s">
        <v>192</v>
      </c>
      <c r="K77" s="1" t="s">
        <v>192</v>
      </c>
      <c r="L77" s="1" t="s">
        <v>192</v>
      </c>
    </row>
    <row r="78" spans="1:12" ht="12.75" customHeight="1">
      <c r="B78" s="16" t="s">
        <v>213</v>
      </c>
      <c r="C78" s="2"/>
      <c r="H78" s="1" t="s">
        <v>225</v>
      </c>
    </row>
    <row r="79" spans="1:12" ht="12.75" customHeight="1">
      <c r="B79" s="15" t="s">
        <v>176</v>
      </c>
      <c r="C79" s="2"/>
    </row>
    <row r="80" spans="1:12" ht="12.75" customHeight="1">
      <c r="B80" s="15" t="s">
        <v>177</v>
      </c>
      <c r="C80" s="2"/>
    </row>
    <row r="81" spans="1:12" ht="12.75" customHeight="1">
      <c r="B81" s="14" t="s">
        <v>178</v>
      </c>
      <c r="I81" s="7" t="s">
        <v>30</v>
      </c>
    </row>
    <row r="82" spans="1:12" ht="12.75" customHeight="1">
      <c r="B82" s="15" t="s">
        <v>179</v>
      </c>
      <c r="C82" s="2"/>
      <c r="I82" s="7" t="s">
        <v>29</v>
      </c>
    </row>
    <row r="83" spans="1:12" ht="12.75" customHeight="1">
      <c r="B83" s="15" t="s">
        <v>66</v>
      </c>
      <c r="C83" s="2" t="s">
        <v>192</v>
      </c>
      <c r="D83" s="1" t="s">
        <v>192</v>
      </c>
      <c r="E83" s="1" t="s">
        <v>192</v>
      </c>
      <c r="F83" s="1" t="s">
        <v>192</v>
      </c>
      <c r="J83" s="1" t="s">
        <v>192</v>
      </c>
      <c r="K83" s="1" t="s">
        <v>192</v>
      </c>
      <c r="L83" s="1" t="s">
        <v>192</v>
      </c>
    </row>
    <row r="84" spans="1:12" ht="12.75" customHeight="1">
      <c r="B84" s="6" t="s">
        <v>61</v>
      </c>
      <c r="H84" s="1" t="s">
        <v>254</v>
      </c>
      <c r="K84" s="1" t="s">
        <v>261</v>
      </c>
    </row>
    <row r="85" spans="1:12" ht="12.75" customHeight="1">
      <c r="B85" s="15"/>
      <c r="C85" s="2"/>
    </row>
    <row r="86" spans="1:12" ht="12.75" customHeight="1">
      <c r="A86" s="10" t="s">
        <v>180</v>
      </c>
      <c r="B86" s="1" t="s">
        <v>181</v>
      </c>
      <c r="C86" s="2"/>
    </row>
    <row r="87" spans="1:12" ht="12.75" customHeight="1">
      <c r="B87" s="1" t="s">
        <v>186</v>
      </c>
      <c r="C87" s="2"/>
    </row>
    <row r="88" spans="1:12" ht="12.75" customHeight="1">
      <c r="B88" s="15" t="s">
        <v>182</v>
      </c>
      <c r="C88" s="2"/>
      <c r="H88" s="1" t="s">
        <v>192</v>
      </c>
      <c r="L88" s="1" t="s">
        <v>192</v>
      </c>
    </row>
    <row r="89" spans="1:12" ht="12.75" customHeight="1">
      <c r="B89" s="15" t="s">
        <v>183</v>
      </c>
      <c r="C89" s="2"/>
      <c r="E89" s="1" t="s">
        <v>192</v>
      </c>
      <c r="I89" s="1" t="s">
        <v>192</v>
      </c>
      <c r="K89" s="1" t="s">
        <v>192</v>
      </c>
    </row>
    <row r="90" spans="1:12" ht="12.75" customHeight="1">
      <c r="B90" s="15" t="s">
        <v>184</v>
      </c>
      <c r="C90" s="2"/>
      <c r="I90" s="1" t="s">
        <v>192</v>
      </c>
      <c r="K90" s="1" t="s">
        <v>192</v>
      </c>
    </row>
    <row r="91" spans="1:12" ht="12.75" customHeight="1">
      <c r="B91" s="15" t="s">
        <v>96</v>
      </c>
      <c r="C91" s="2" t="s">
        <v>192</v>
      </c>
      <c r="D91" s="1" t="s">
        <v>192</v>
      </c>
      <c r="F91" s="1" t="s">
        <v>192</v>
      </c>
      <c r="G91" s="1" t="s">
        <v>192</v>
      </c>
      <c r="J91" s="1" t="s">
        <v>192</v>
      </c>
    </row>
    <row r="92" spans="1:12" ht="12.75" customHeight="1">
      <c r="B92" s="16" t="s">
        <v>213</v>
      </c>
      <c r="C92" s="2"/>
      <c r="H92" s="1" t="s">
        <v>225</v>
      </c>
    </row>
    <row r="93" spans="1:12" ht="12.75" customHeight="1">
      <c r="B93" s="15" t="s">
        <v>182</v>
      </c>
      <c r="C93" s="2"/>
      <c r="L93" s="1" t="s">
        <v>192</v>
      </c>
    </row>
    <row r="94" spans="1:12" ht="12.75" customHeight="1">
      <c r="B94" s="15" t="s">
        <v>183</v>
      </c>
      <c r="C94" s="2"/>
      <c r="E94" s="1" t="s">
        <v>192</v>
      </c>
      <c r="I94" s="1" t="s">
        <v>192</v>
      </c>
      <c r="K94" s="1" t="s">
        <v>192</v>
      </c>
    </row>
    <row r="95" spans="1:12" ht="12.75" customHeight="1">
      <c r="B95" s="15" t="s">
        <v>184</v>
      </c>
      <c r="C95" s="2"/>
      <c r="I95" s="1" t="s">
        <v>192</v>
      </c>
      <c r="K95" s="1" t="s">
        <v>192</v>
      </c>
    </row>
    <row r="96" spans="1:12" ht="12.75" customHeight="1">
      <c r="B96" s="15" t="s">
        <v>96</v>
      </c>
      <c r="C96" s="2" t="s">
        <v>192</v>
      </c>
      <c r="D96" s="1" t="s">
        <v>192</v>
      </c>
      <c r="F96" s="1" t="s">
        <v>192</v>
      </c>
      <c r="G96" s="1" t="s">
        <v>192</v>
      </c>
      <c r="J96" s="1" t="s">
        <v>192</v>
      </c>
    </row>
    <row r="97" spans="1:12" ht="12.75" customHeight="1">
      <c r="B97" s="6" t="s">
        <v>61</v>
      </c>
      <c r="E97" s="1" t="s">
        <v>277</v>
      </c>
      <c r="H97" s="1" t="s">
        <v>24</v>
      </c>
      <c r="I97" s="5" t="s">
        <v>20</v>
      </c>
      <c r="J97" s="4" t="s">
        <v>38</v>
      </c>
      <c r="K97" s="5" t="s">
        <v>300</v>
      </c>
      <c r="L97" s="5" t="s">
        <v>112</v>
      </c>
    </row>
    <row r="98" spans="1:12" ht="12.75" customHeight="1">
      <c r="B98" s="1"/>
      <c r="C98" s="2"/>
    </row>
    <row r="99" spans="1:12" ht="12.75" customHeight="1">
      <c r="A99" s="10" t="s">
        <v>98</v>
      </c>
      <c r="B99" s="1" t="s">
        <v>185</v>
      </c>
      <c r="C99" s="2"/>
    </row>
    <row r="100" spans="1:12" ht="12.75" customHeight="1">
      <c r="B100" s="1" t="s">
        <v>186</v>
      </c>
      <c r="C100" s="2"/>
      <c r="K100" s="17"/>
      <c r="L100" s="18"/>
    </row>
    <row r="101" spans="1:12" ht="12.75" customHeight="1">
      <c r="B101" s="15" t="s">
        <v>187</v>
      </c>
      <c r="C101" s="2"/>
      <c r="K101" s="17"/>
    </row>
    <row r="102" spans="1:12" ht="12.75" customHeight="1">
      <c r="B102" s="15" t="s">
        <v>94</v>
      </c>
      <c r="C102" s="2" t="s">
        <v>192</v>
      </c>
      <c r="E102" s="1" t="s">
        <v>192</v>
      </c>
      <c r="K102" s="17"/>
    </row>
    <row r="103" spans="1:12" ht="12.75" customHeight="1">
      <c r="B103" s="15" t="s">
        <v>95</v>
      </c>
      <c r="C103" s="2" t="s">
        <v>192</v>
      </c>
      <c r="K103" s="53" t="s">
        <v>192</v>
      </c>
      <c r="L103" s="1" t="s">
        <v>192</v>
      </c>
    </row>
    <row r="104" spans="1:12" ht="12.75" customHeight="1">
      <c r="B104" s="15" t="s">
        <v>96</v>
      </c>
      <c r="C104" s="2"/>
      <c r="D104" s="1" t="s">
        <v>192</v>
      </c>
      <c r="F104" s="1" t="s">
        <v>192</v>
      </c>
      <c r="H104" s="1" t="s">
        <v>192</v>
      </c>
      <c r="J104" s="1" t="s">
        <v>192</v>
      </c>
      <c r="K104" s="17"/>
    </row>
    <row r="105" spans="1:12" ht="12.75" customHeight="1">
      <c r="B105" s="1" t="s">
        <v>188</v>
      </c>
      <c r="C105" s="2"/>
      <c r="H105" s="1" t="s">
        <v>225</v>
      </c>
      <c r="K105" s="17"/>
    </row>
    <row r="106" spans="1:12" ht="12.75" customHeight="1">
      <c r="B106" s="15" t="s">
        <v>187</v>
      </c>
      <c r="C106" s="2"/>
      <c r="K106" s="1" t="s">
        <v>192</v>
      </c>
    </row>
    <row r="107" spans="1:12" ht="12.75" customHeight="1">
      <c r="B107" s="15" t="s">
        <v>94</v>
      </c>
      <c r="C107" s="2" t="s">
        <v>192</v>
      </c>
      <c r="E107" s="1" t="s">
        <v>192</v>
      </c>
      <c r="G107" s="1" t="s">
        <v>192</v>
      </c>
    </row>
    <row r="108" spans="1:12" ht="12.75" customHeight="1">
      <c r="B108" s="15" t="s">
        <v>95</v>
      </c>
      <c r="C108" s="2" t="s">
        <v>192</v>
      </c>
      <c r="L108" s="1" t="s">
        <v>192</v>
      </c>
    </row>
    <row r="109" spans="1:12" ht="12.75" customHeight="1">
      <c r="B109" s="15" t="s">
        <v>96</v>
      </c>
      <c r="C109" s="2"/>
      <c r="D109" s="1" t="s">
        <v>192</v>
      </c>
      <c r="F109" s="1" t="s">
        <v>192</v>
      </c>
      <c r="J109" s="1" t="s">
        <v>192</v>
      </c>
    </row>
    <row r="110" spans="1:12" ht="12.75" customHeight="1">
      <c r="B110" s="6" t="s">
        <v>61</v>
      </c>
      <c r="D110" s="1" t="s">
        <v>267</v>
      </c>
      <c r="E110" s="1" t="s">
        <v>280</v>
      </c>
      <c r="K110" s="1" t="s">
        <v>317</v>
      </c>
      <c r="L110" s="1" t="s">
        <v>285</v>
      </c>
    </row>
    <row r="111" spans="1:12" ht="12.75" customHeight="1">
      <c r="B111" s="15"/>
      <c r="C111" s="2"/>
    </row>
    <row r="112" spans="1:12" ht="12.75" customHeight="1">
      <c r="B112" s="13" t="s">
        <v>189</v>
      </c>
      <c r="C112" s="23"/>
    </row>
    <row r="113" spans="1:12" ht="12.75" customHeight="1">
      <c r="B113" s="13"/>
      <c r="C113" s="23"/>
    </row>
    <row r="114" spans="1:12" ht="12.75" customHeight="1">
      <c r="A114" s="10">
        <v>12</v>
      </c>
      <c r="B114" s="5" t="s">
        <v>190</v>
      </c>
    </row>
    <row r="115" spans="1:12" ht="12.75" customHeight="1">
      <c r="B115" s="15" t="s">
        <v>73</v>
      </c>
      <c r="C115" s="2"/>
      <c r="D115" s="1" t="s">
        <v>192</v>
      </c>
      <c r="G115" s="1" t="s">
        <v>192</v>
      </c>
      <c r="H115" s="1" t="s">
        <v>192</v>
      </c>
      <c r="I115" s="1" t="s">
        <v>192</v>
      </c>
      <c r="L115" s="1" t="s">
        <v>192</v>
      </c>
    </row>
    <row r="116" spans="1:12" ht="12.75" customHeight="1">
      <c r="B116" s="15" t="s">
        <v>191</v>
      </c>
      <c r="C116" s="2"/>
    </row>
    <row r="117" spans="1:12" ht="12.75" customHeight="1">
      <c r="B117" s="15" t="s">
        <v>192</v>
      </c>
      <c r="C117" s="2" t="s">
        <v>192</v>
      </c>
      <c r="E117" s="1" t="s">
        <v>192</v>
      </c>
      <c r="F117" s="52" t="s">
        <v>192</v>
      </c>
      <c r="J117" s="1" t="s">
        <v>192</v>
      </c>
      <c r="K117" s="1" t="s">
        <v>192</v>
      </c>
    </row>
    <row r="118" spans="1:12" ht="12.75" customHeight="1">
      <c r="B118" s="15" t="s">
        <v>193</v>
      </c>
      <c r="C118" s="2"/>
      <c r="F118" s="52"/>
    </row>
    <row r="119" spans="1:12" ht="12.75" customHeight="1">
      <c r="B119" s="6" t="s">
        <v>61</v>
      </c>
      <c r="D119" s="1" t="s">
        <v>214</v>
      </c>
      <c r="E119" s="1" t="s">
        <v>278</v>
      </c>
      <c r="F119" s="52" t="s">
        <v>331</v>
      </c>
      <c r="G119" s="1" t="s">
        <v>1</v>
      </c>
      <c r="I119" s="5" t="s">
        <v>17</v>
      </c>
      <c r="J119" s="1" t="s">
        <v>308</v>
      </c>
    </row>
    <row r="120" spans="1:12" ht="12.75" customHeight="1">
      <c r="B120" s="6"/>
    </row>
    <row r="121" spans="1:12" ht="12.75" customHeight="1">
      <c r="A121" s="10">
        <v>13</v>
      </c>
      <c r="B121" s="1" t="s">
        <v>194</v>
      </c>
      <c r="C121" s="2" t="s">
        <v>209</v>
      </c>
      <c r="D121" s="1" t="s">
        <v>209</v>
      </c>
      <c r="E121" s="1" t="s">
        <v>209</v>
      </c>
      <c r="F121" s="1" t="s">
        <v>209</v>
      </c>
      <c r="G121" s="1" t="s">
        <v>209</v>
      </c>
      <c r="H121" s="1" t="s">
        <v>209</v>
      </c>
      <c r="I121" s="1" t="s">
        <v>192</v>
      </c>
      <c r="J121" s="1" t="s">
        <v>192</v>
      </c>
      <c r="K121" s="1" t="s">
        <v>209</v>
      </c>
      <c r="L121" s="1" t="s">
        <v>209</v>
      </c>
    </row>
    <row r="122" spans="1:12" ht="12.75" customHeight="1">
      <c r="B122" s="6" t="s">
        <v>61</v>
      </c>
      <c r="D122" s="1" t="s">
        <v>268</v>
      </c>
      <c r="G122" s="1" t="s">
        <v>1</v>
      </c>
      <c r="J122" s="1" t="s">
        <v>309</v>
      </c>
      <c r="L122" s="1" t="s">
        <v>288</v>
      </c>
    </row>
    <row r="123" spans="1:12" ht="12.75" customHeight="1">
      <c r="B123" s="6"/>
    </row>
    <row r="124" spans="1:12" ht="12.75" customHeight="1">
      <c r="B124" s="13" t="s">
        <v>99</v>
      </c>
      <c r="C124" s="23"/>
    </row>
    <row r="125" spans="1:12" ht="12.75" customHeight="1">
      <c r="B125" s="6"/>
    </row>
    <row r="126" spans="1:12" ht="12.75" customHeight="1">
      <c r="A126" s="10">
        <v>14</v>
      </c>
      <c r="B126" s="5" t="s">
        <v>229</v>
      </c>
    </row>
    <row r="127" spans="1:12" ht="12.75" customHeight="1">
      <c r="B127" s="15" t="s">
        <v>73</v>
      </c>
      <c r="C127" s="2"/>
      <c r="H127" s="1" t="s">
        <v>192</v>
      </c>
    </row>
    <row r="128" spans="1:12" ht="12.75" customHeight="1">
      <c r="B128" s="15" t="s">
        <v>195</v>
      </c>
      <c r="C128" s="2"/>
      <c r="F128" s="1" t="s">
        <v>192</v>
      </c>
    </row>
    <row r="129" spans="1:12" ht="12.75" customHeight="1">
      <c r="B129" s="15" t="s">
        <v>66</v>
      </c>
      <c r="C129" s="2" t="s">
        <v>192</v>
      </c>
      <c r="D129" s="1" t="s">
        <v>192</v>
      </c>
      <c r="E129" s="1" t="s">
        <v>192</v>
      </c>
      <c r="G129" s="1" t="s">
        <v>192</v>
      </c>
      <c r="I129" s="1" t="s">
        <v>192</v>
      </c>
      <c r="J129" s="1" t="s">
        <v>192</v>
      </c>
      <c r="K129" s="1" t="s">
        <v>192</v>
      </c>
      <c r="L129" s="1" t="s">
        <v>192</v>
      </c>
    </row>
    <row r="130" spans="1:12" ht="12.75" customHeight="1">
      <c r="B130" s="6" t="s">
        <v>61</v>
      </c>
      <c r="F130" s="1" t="s">
        <v>14</v>
      </c>
      <c r="L130" s="1" t="s">
        <v>289</v>
      </c>
    </row>
    <row r="131" spans="1:12" ht="12.75" customHeight="1">
      <c r="B131" s="6"/>
    </row>
    <row r="132" spans="1:12" ht="12.75" customHeight="1">
      <c r="B132" s="13" t="s">
        <v>100</v>
      </c>
      <c r="C132" s="23"/>
    </row>
    <row r="133" spans="1:12" ht="12.75" customHeight="1">
      <c r="B133" s="6"/>
    </row>
    <row r="134" spans="1:12" ht="12.75" customHeight="1">
      <c r="A134" s="10" t="s">
        <v>197</v>
      </c>
      <c r="B134" s="5" t="s">
        <v>196</v>
      </c>
      <c r="C134" s="5" t="s">
        <v>192</v>
      </c>
      <c r="D134" s="28" t="s">
        <v>192</v>
      </c>
      <c r="E134" s="1" t="s">
        <v>192</v>
      </c>
      <c r="F134" s="1" t="s">
        <v>192</v>
      </c>
      <c r="H134" s="1" t="s">
        <v>225</v>
      </c>
      <c r="I134" s="1" t="s">
        <v>192</v>
      </c>
      <c r="K134" s="1" t="s">
        <v>192</v>
      </c>
      <c r="L134" s="1" t="s">
        <v>192</v>
      </c>
    </row>
    <row r="135" spans="1:12" ht="12.75" customHeight="1">
      <c r="B135" s="15" t="s">
        <v>68</v>
      </c>
      <c r="C135" s="2" t="s">
        <v>192</v>
      </c>
      <c r="D135" s="28"/>
      <c r="E135" s="1" t="s">
        <v>192</v>
      </c>
      <c r="F135" s="52"/>
      <c r="I135" s="1" t="s">
        <v>192</v>
      </c>
      <c r="K135" s="1" t="s">
        <v>192</v>
      </c>
      <c r="L135" s="1" t="s">
        <v>192</v>
      </c>
    </row>
    <row r="136" spans="1:12" ht="12.75" customHeight="1">
      <c r="B136" s="15" t="s">
        <v>69</v>
      </c>
      <c r="C136" s="2"/>
      <c r="D136" s="28" t="s">
        <v>192</v>
      </c>
      <c r="E136" s="1" t="s">
        <v>192</v>
      </c>
      <c r="F136" s="52" t="s">
        <v>192</v>
      </c>
      <c r="L136" s="1" t="s">
        <v>192</v>
      </c>
    </row>
    <row r="137" spans="1:12" ht="12.75" customHeight="1">
      <c r="B137" s="15" t="s">
        <v>70</v>
      </c>
      <c r="C137" s="2"/>
      <c r="D137" s="28" t="s">
        <v>192</v>
      </c>
      <c r="F137" s="52" t="s">
        <v>192</v>
      </c>
      <c r="L137" s="1" t="s">
        <v>192</v>
      </c>
    </row>
    <row r="138" spans="1:12" ht="12.75" customHeight="1">
      <c r="B138" s="15" t="s">
        <v>101</v>
      </c>
      <c r="C138" s="2"/>
      <c r="D138" s="28" t="s">
        <v>192</v>
      </c>
      <c r="F138" s="52" t="s">
        <v>192</v>
      </c>
    </row>
    <row r="139" spans="1:12" ht="12.75" customHeight="1">
      <c r="B139" s="15" t="s">
        <v>71</v>
      </c>
      <c r="C139" s="2" t="s">
        <v>192</v>
      </c>
      <c r="D139" s="28" t="s">
        <v>192</v>
      </c>
      <c r="F139" s="52" t="s">
        <v>192</v>
      </c>
    </row>
    <row r="140" spans="1:12" ht="12.75" customHeight="1">
      <c r="B140" s="15" t="s">
        <v>72</v>
      </c>
      <c r="C140" s="2" t="s">
        <v>192</v>
      </c>
      <c r="D140" s="28" t="s">
        <v>192</v>
      </c>
      <c r="F140" s="52" t="s">
        <v>192</v>
      </c>
    </row>
    <row r="141" spans="1:12" ht="12.75" customHeight="1">
      <c r="B141" s="6" t="s">
        <v>61</v>
      </c>
      <c r="C141" s="5" t="s">
        <v>233</v>
      </c>
      <c r="D141" s="28" t="s">
        <v>256</v>
      </c>
      <c r="E141" s="1" t="s">
        <v>281</v>
      </c>
      <c r="F141" s="55" t="s">
        <v>321</v>
      </c>
      <c r="I141" s="7" t="s">
        <v>33</v>
      </c>
      <c r="J141" s="1" t="s">
        <v>39</v>
      </c>
      <c r="K141" s="1" t="s">
        <v>262</v>
      </c>
      <c r="L141" s="1" t="s">
        <v>42</v>
      </c>
    </row>
    <row r="142" spans="1:12" ht="12.75" customHeight="1">
      <c r="B142" s="6"/>
      <c r="D142" s="28"/>
    </row>
    <row r="143" spans="1:12" ht="12.75" customHeight="1">
      <c r="A143" s="10" t="s">
        <v>198</v>
      </c>
      <c r="B143" s="1" t="s">
        <v>102</v>
      </c>
      <c r="C143" s="2"/>
      <c r="D143" s="28" t="s">
        <v>209</v>
      </c>
      <c r="H143" s="1" t="s">
        <v>225</v>
      </c>
      <c r="I143" s="1" t="s">
        <v>192</v>
      </c>
    </row>
    <row r="144" spans="1:12" ht="12.75" customHeight="1">
      <c r="B144" s="15" t="s">
        <v>68</v>
      </c>
      <c r="C144" s="2"/>
    </row>
    <row r="145" spans="1:12" ht="12.75" customHeight="1">
      <c r="B145" s="15" t="s">
        <v>69</v>
      </c>
      <c r="C145" s="2"/>
    </row>
    <row r="146" spans="1:12" ht="12.75" customHeight="1">
      <c r="B146" s="15" t="s">
        <v>70</v>
      </c>
      <c r="C146" s="2"/>
    </row>
    <row r="147" spans="1:12" ht="12.75" customHeight="1">
      <c r="B147" s="15" t="s">
        <v>101</v>
      </c>
      <c r="C147" s="2"/>
      <c r="I147" s="1" t="s">
        <v>192</v>
      </c>
    </row>
    <row r="148" spans="1:12" ht="12.75" customHeight="1">
      <c r="B148" s="15" t="s">
        <v>71</v>
      </c>
      <c r="C148" s="2"/>
    </row>
    <row r="149" spans="1:12" ht="12.75" customHeight="1">
      <c r="B149" s="15" t="s">
        <v>72</v>
      </c>
      <c r="C149" s="2"/>
    </row>
    <row r="150" spans="1:12" ht="12.75" customHeight="1">
      <c r="B150" s="6" t="s">
        <v>61</v>
      </c>
      <c r="I150" s="7" t="s">
        <v>34</v>
      </c>
    </row>
    <row r="151" spans="1:12" ht="12.75" customHeight="1">
      <c r="B151" s="6"/>
    </row>
    <row r="152" spans="1:12" ht="12.75" customHeight="1">
      <c r="A152" s="10" t="s">
        <v>199</v>
      </c>
      <c r="B152" s="1" t="s">
        <v>200</v>
      </c>
      <c r="C152" s="2">
        <v>30</v>
      </c>
      <c r="D152" s="28">
        <v>30</v>
      </c>
      <c r="E152" s="1">
        <v>60</v>
      </c>
      <c r="F152" s="1">
        <v>30</v>
      </c>
      <c r="G152" s="1">
        <v>90</v>
      </c>
      <c r="H152" s="1" t="s">
        <v>225</v>
      </c>
      <c r="I152" s="1" t="s">
        <v>21</v>
      </c>
      <c r="J152" s="1">
        <v>60</v>
      </c>
      <c r="K152" s="1">
        <v>90</v>
      </c>
      <c r="L152" s="1">
        <v>90</v>
      </c>
    </row>
    <row r="153" spans="1:12" ht="12.75" customHeight="1">
      <c r="B153" s="5" t="s">
        <v>103</v>
      </c>
      <c r="C153" s="5">
        <v>2</v>
      </c>
      <c r="D153" s="28">
        <v>1</v>
      </c>
      <c r="E153" s="1" t="s">
        <v>21</v>
      </c>
      <c r="F153" s="1">
        <v>1</v>
      </c>
      <c r="G153" s="1">
        <v>5</v>
      </c>
      <c r="H153" s="1" t="s">
        <v>225</v>
      </c>
      <c r="I153" s="1">
        <v>5</v>
      </c>
      <c r="J153" s="1">
        <v>2</v>
      </c>
      <c r="K153" s="1">
        <v>1</v>
      </c>
      <c r="L153" s="1">
        <v>3</v>
      </c>
    </row>
    <row r="154" spans="1:12" ht="12.75" customHeight="1">
      <c r="B154" s="6" t="s">
        <v>61</v>
      </c>
      <c r="C154" s="5" t="s">
        <v>237</v>
      </c>
      <c r="D154" s="28" t="s">
        <v>255</v>
      </c>
      <c r="E154" s="1" t="s">
        <v>220</v>
      </c>
      <c r="J154" s="1" t="s">
        <v>40</v>
      </c>
      <c r="K154" s="5" t="s">
        <v>16</v>
      </c>
      <c r="L154" s="1" t="s">
        <v>43</v>
      </c>
    </row>
    <row r="155" spans="1:12" ht="12.75" customHeight="1">
      <c r="B155" s="6"/>
    </row>
    <row r="156" spans="1:12" ht="12.75" customHeight="1">
      <c r="B156" s="1" t="s">
        <v>104</v>
      </c>
      <c r="C156" s="2"/>
    </row>
    <row r="157" spans="1:12" ht="12.75" customHeight="1">
      <c r="B157" s="6"/>
    </row>
    <row r="158" spans="1:12" ht="12.75" customHeight="1">
      <c r="A158" s="10" t="s">
        <v>201</v>
      </c>
      <c r="B158" s="1" t="s">
        <v>202</v>
      </c>
      <c r="C158" s="2"/>
    </row>
    <row r="159" spans="1:12" ht="12.75" customHeight="1">
      <c r="B159" s="15" t="s">
        <v>203</v>
      </c>
      <c r="C159" s="2" t="s">
        <v>192</v>
      </c>
      <c r="D159" s="1" t="s">
        <v>192</v>
      </c>
      <c r="E159" s="1" t="s">
        <v>192</v>
      </c>
      <c r="F159" s="1" t="s">
        <v>192</v>
      </c>
      <c r="G159" s="1" t="s">
        <v>192</v>
      </c>
      <c r="H159" s="1" t="s">
        <v>209</v>
      </c>
      <c r="I159" s="1" t="s">
        <v>192</v>
      </c>
      <c r="J159" s="1" t="s">
        <v>192</v>
      </c>
      <c r="K159" s="1" t="s">
        <v>192</v>
      </c>
      <c r="L159" s="1" t="s">
        <v>192</v>
      </c>
    </row>
    <row r="160" spans="1:12" ht="12.75" customHeight="1">
      <c r="B160" s="15" t="s">
        <v>74</v>
      </c>
      <c r="C160" s="2">
        <v>100</v>
      </c>
      <c r="D160" s="1">
        <v>100</v>
      </c>
      <c r="E160" s="1">
        <v>100</v>
      </c>
      <c r="F160" s="1">
        <v>100</v>
      </c>
      <c r="G160" s="1">
        <v>100</v>
      </c>
      <c r="H160" s="1">
        <v>0</v>
      </c>
      <c r="I160" s="1">
        <v>100</v>
      </c>
      <c r="J160" s="1">
        <v>100</v>
      </c>
      <c r="K160" s="1">
        <v>100</v>
      </c>
      <c r="L160" s="1">
        <v>100</v>
      </c>
    </row>
    <row r="161" spans="1:12" ht="12.75" customHeight="1">
      <c r="B161" s="15" t="s">
        <v>75</v>
      </c>
      <c r="C161" s="2" t="s">
        <v>192</v>
      </c>
      <c r="D161" s="1" t="s">
        <v>192</v>
      </c>
      <c r="E161" s="1" t="s">
        <v>192</v>
      </c>
      <c r="F161" s="1" t="s">
        <v>192</v>
      </c>
      <c r="G161" s="1" t="s">
        <v>192</v>
      </c>
      <c r="H161" s="1" t="s">
        <v>209</v>
      </c>
      <c r="I161" s="1" t="s">
        <v>192</v>
      </c>
      <c r="J161" s="1" t="s">
        <v>192</v>
      </c>
      <c r="K161" s="1" t="s">
        <v>192</v>
      </c>
      <c r="L161" s="1" t="s">
        <v>192</v>
      </c>
    </row>
    <row r="162" spans="1:12" ht="12.75" customHeight="1">
      <c r="B162" s="15" t="s">
        <v>74</v>
      </c>
      <c r="C162" s="2">
        <v>100</v>
      </c>
      <c r="D162" s="1">
        <v>100</v>
      </c>
      <c r="E162" s="1">
        <v>100</v>
      </c>
      <c r="F162" s="1">
        <v>100</v>
      </c>
      <c r="G162" s="1">
        <v>100</v>
      </c>
      <c r="H162" s="1">
        <v>0</v>
      </c>
      <c r="I162" s="1">
        <v>100</v>
      </c>
      <c r="J162" s="1">
        <v>100</v>
      </c>
      <c r="K162" s="1">
        <v>100</v>
      </c>
      <c r="L162" s="1">
        <v>100</v>
      </c>
    </row>
    <row r="163" spans="1:12" ht="12.75" customHeight="1">
      <c r="B163" s="6" t="s">
        <v>61</v>
      </c>
      <c r="F163" s="1" t="s">
        <v>15</v>
      </c>
      <c r="I163" s="1" t="s">
        <v>35</v>
      </c>
    </row>
    <row r="164" spans="1:12" ht="12.75" customHeight="1">
      <c r="B164" s="6"/>
    </row>
    <row r="165" spans="1:12" ht="12.75" customHeight="1">
      <c r="A165" s="10" t="s">
        <v>204</v>
      </c>
      <c r="B165" s="1" t="s">
        <v>205</v>
      </c>
      <c r="C165" s="2"/>
    </row>
    <row r="166" spans="1:12" ht="12.75" customHeight="1">
      <c r="B166" s="15" t="s">
        <v>203</v>
      </c>
      <c r="C166" s="2" t="s">
        <v>192</v>
      </c>
      <c r="D166" s="1" t="s">
        <v>192</v>
      </c>
      <c r="E166" s="1" t="s">
        <v>192</v>
      </c>
      <c r="F166" s="1" t="s">
        <v>192</v>
      </c>
      <c r="G166" s="1" t="s">
        <v>192</v>
      </c>
      <c r="H166" s="1" t="s">
        <v>209</v>
      </c>
      <c r="I166" s="1" t="s">
        <v>192</v>
      </c>
      <c r="J166" s="1" t="s">
        <v>192</v>
      </c>
      <c r="K166" s="1" t="s">
        <v>192</v>
      </c>
      <c r="L166" s="1" t="s">
        <v>192</v>
      </c>
    </row>
    <row r="167" spans="1:12" ht="12.75" customHeight="1">
      <c r="B167" s="15" t="s">
        <v>74</v>
      </c>
      <c r="C167" s="2">
        <v>100</v>
      </c>
      <c r="D167" s="1">
        <v>100</v>
      </c>
      <c r="E167" s="1">
        <v>99</v>
      </c>
      <c r="F167" s="51">
        <v>100</v>
      </c>
      <c r="G167" s="1">
        <v>30</v>
      </c>
      <c r="H167" s="1">
        <v>0</v>
      </c>
      <c r="I167" s="1">
        <v>100</v>
      </c>
      <c r="J167" s="1">
        <v>100</v>
      </c>
      <c r="K167" s="1">
        <v>25</v>
      </c>
      <c r="L167" s="1">
        <v>100</v>
      </c>
    </row>
    <row r="168" spans="1:12" ht="12.75" customHeight="1">
      <c r="B168" s="15" t="s">
        <v>75</v>
      </c>
      <c r="C168" s="2" t="s">
        <v>192</v>
      </c>
      <c r="D168" s="1" t="s">
        <v>192</v>
      </c>
      <c r="E168" s="1" t="s">
        <v>192</v>
      </c>
      <c r="F168" s="1" t="s">
        <v>192</v>
      </c>
      <c r="G168" s="1" t="s">
        <v>192</v>
      </c>
      <c r="H168" s="1" t="s">
        <v>209</v>
      </c>
      <c r="I168" s="1" t="s">
        <v>192</v>
      </c>
      <c r="J168" s="1" t="s">
        <v>192</v>
      </c>
      <c r="K168" s="1" t="s">
        <v>192</v>
      </c>
      <c r="L168" s="1" t="s">
        <v>192</v>
      </c>
    </row>
    <row r="169" spans="1:12" ht="12.75" customHeight="1">
      <c r="B169" s="15" t="s">
        <v>74</v>
      </c>
      <c r="C169" s="2">
        <v>100</v>
      </c>
      <c r="D169" s="1">
        <v>100</v>
      </c>
      <c r="E169" s="1">
        <v>80</v>
      </c>
      <c r="F169" s="51">
        <v>100</v>
      </c>
      <c r="G169" s="1">
        <v>30</v>
      </c>
      <c r="H169" s="1">
        <v>0</v>
      </c>
      <c r="I169" s="1">
        <v>100</v>
      </c>
      <c r="J169" s="1">
        <v>100</v>
      </c>
      <c r="K169" s="1">
        <v>25</v>
      </c>
      <c r="L169" s="1">
        <v>100</v>
      </c>
    </row>
    <row r="170" spans="1:12" ht="12.75" customHeight="1">
      <c r="B170" s="6" t="s">
        <v>61</v>
      </c>
    </row>
    <row r="171" spans="1:12" ht="12.75" customHeight="1">
      <c r="B171" s="6"/>
      <c r="E171" s="5" t="s">
        <v>282</v>
      </c>
      <c r="F171" s="5" t="s">
        <v>322</v>
      </c>
      <c r="I171" s="1" t="s">
        <v>22</v>
      </c>
      <c r="K171" s="5" t="s">
        <v>0</v>
      </c>
      <c r="L171" s="1" t="s">
        <v>11</v>
      </c>
    </row>
    <row r="172" spans="1:12" ht="12.75" customHeight="1">
      <c r="B172" s="1" t="s">
        <v>105</v>
      </c>
      <c r="C172" s="2"/>
    </row>
    <row r="173" spans="1:12" ht="12.75" customHeight="1">
      <c r="B173" s="6"/>
    </row>
    <row r="174" spans="1:12" ht="12.75" customHeight="1">
      <c r="B174" s="19" t="s">
        <v>106</v>
      </c>
      <c r="C174" s="23"/>
    </row>
    <row r="175" spans="1:12" ht="12.75" customHeight="1">
      <c r="B175" s="6"/>
    </row>
    <row r="176" spans="1:12" ht="12.75" customHeight="1">
      <c r="A176" s="10" t="s">
        <v>111</v>
      </c>
      <c r="B176" s="1" t="s">
        <v>107</v>
      </c>
      <c r="C176" s="2"/>
    </row>
    <row r="177" spans="1:12" ht="12.75" customHeight="1">
      <c r="B177" s="15" t="s">
        <v>108</v>
      </c>
      <c r="C177" s="2" t="s">
        <v>234</v>
      </c>
      <c r="D177" s="1" t="s">
        <v>215</v>
      </c>
      <c r="E177" s="1" t="s">
        <v>248</v>
      </c>
      <c r="F177" s="1" t="s">
        <v>226</v>
      </c>
      <c r="G177" s="1" t="s">
        <v>230</v>
      </c>
      <c r="H177" s="1" t="s">
        <v>25</v>
      </c>
      <c r="I177" s="1" t="s">
        <v>36</v>
      </c>
      <c r="J177" s="1" t="s">
        <v>41</v>
      </c>
      <c r="K177" s="1" t="s">
        <v>36</v>
      </c>
      <c r="L177" s="1" t="s">
        <v>44</v>
      </c>
    </row>
    <row r="178" spans="1:12" ht="12.75" customHeight="1">
      <c r="B178" s="15" t="s">
        <v>109</v>
      </c>
      <c r="C178" s="2">
        <v>1984</v>
      </c>
      <c r="D178" s="1">
        <v>1979</v>
      </c>
      <c r="F178" s="1">
        <v>1990</v>
      </c>
      <c r="G178" s="1">
        <v>1959</v>
      </c>
      <c r="H178" s="1">
        <v>1997</v>
      </c>
      <c r="I178" s="1">
        <v>1974</v>
      </c>
      <c r="J178" s="1">
        <v>1971</v>
      </c>
      <c r="K178" s="1">
        <v>2007</v>
      </c>
      <c r="L178" s="1">
        <v>2003</v>
      </c>
    </row>
    <row r="179" spans="1:12" ht="12.75" customHeight="1">
      <c r="B179" s="15" t="s">
        <v>110</v>
      </c>
      <c r="C179" s="2" t="s">
        <v>209</v>
      </c>
      <c r="E179" s="1" t="s">
        <v>209</v>
      </c>
      <c r="F179" s="1" t="s">
        <v>209</v>
      </c>
      <c r="G179" s="1" t="s">
        <v>209</v>
      </c>
      <c r="H179" s="1" t="s">
        <v>209</v>
      </c>
      <c r="I179" s="1" t="s">
        <v>209</v>
      </c>
      <c r="J179" s="1" t="s">
        <v>192</v>
      </c>
      <c r="K179" s="1" t="s">
        <v>211</v>
      </c>
      <c r="L179" s="1" t="s">
        <v>209</v>
      </c>
    </row>
    <row r="180" spans="1:12" ht="12.75" customHeight="1">
      <c r="B180" s="15" t="s">
        <v>135</v>
      </c>
      <c r="C180" s="2"/>
    </row>
    <row r="181" spans="1:12" ht="12.75" customHeight="1">
      <c r="B181" s="6" t="s">
        <v>61</v>
      </c>
      <c r="D181" s="1" t="s">
        <v>219</v>
      </c>
    </row>
    <row r="182" spans="1:12" ht="12.75" customHeight="1">
      <c r="B182" s="6"/>
    </row>
    <row r="183" spans="1:12" ht="12.75" customHeight="1">
      <c r="A183" s="10" t="s">
        <v>140</v>
      </c>
      <c r="B183" s="1" t="s">
        <v>136</v>
      </c>
      <c r="C183" s="2" t="s">
        <v>263</v>
      </c>
    </row>
    <row r="184" spans="1:12" ht="12.75" customHeight="1">
      <c r="B184" s="15" t="s">
        <v>137</v>
      </c>
      <c r="C184" s="2"/>
    </row>
    <row r="185" spans="1:12" ht="12.75" customHeight="1">
      <c r="B185" s="15" t="s">
        <v>138</v>
      </c>
      <c r="C185" s="24"/>
    </row>
    <row r="186" spans="1:12" ht="12.75" customHeight="1">
      <c r="B186" s="15" t="s">
        <v>139</v>
      </c>
      <c r="C186" s="2"/>
    </row>
    <row r="187" spans="1:12" ht="12.75" customHeight="1">
      <c r="B187" s="6" t="s">
        <v>61</v>
      </c>
    </row>
    <row r="188" spans="1:12" ht="12.75" customHeight="1">
      <c r="B188" s="6"/>
    </row>
    <row r="189" spans="1:12" ht="12.75" customHeight="1">
      <c r="B189" s="13" t="s">
        <v>141</v>
      </c>
      <c r="C189" s="23"/>
    </row>
    <row r="190" spans="1:12" ht="12.75" customHeight="1">
      <c r="B190" s="6"/>
    </row>
    <row r="191" spans="1:12" ht="12.75" customHeight="1">
      <c r="A191" s="10" t="s">
        <v>143</v>
      </c>
      <c r="B191" s="1" t="s">
        <v>142</v>
      </c>
      <c r="C191" s="2" t="s">
        <v>192</v>
      </c>
      <c r="D191" s="1" t="s">
        <v>192</v>
      </c>
      <c r="E191" s="1" t="s">
        <v>192</v>
      </c>
      <c r="F191" s="52" t="s">
        <v>192</v>
      </c>
      <c r="G191" s="1" t="s">
        <v>192</v>
      </c>
      <c r="H191" s="1" t="s">
        <v>225</v>
      </c>
      <c r="I191" s="1" t="s">
        <v>192</v>
      </c>
      <c r="J191" s="1" t="s">
        <v>192</v>
      </c>
      <c r="K191" s="1" t="s">
        <v>192</v>
      </c>
      <c r="L191" s="1" t="s">
        <v>192</v>
      </c>
    </row>
    <row r="192" spans="1:12" ht="12.75" customHeight="1">
      <c r="B192" s="1" t="s">
        <v>144</v>
      </c>
      <c r="C192" s="2" t="s">
        <v>209</v>
      </c>
      <c r="E192" s="1" t="s">
        <v>192</v>
      </c>
      <c r="F192" s="52"/>
      <c r="G192" s="1" t="s">
        <v>192</v>
      </c>
      <c r="I192" s="1" t="s">
        <v>209</v>
      </c>
      <c r="J192" s="1" t="s">
        <v>192</v>
      </c>
      <c r="L192" s="1" t="s">
        <v>192</v>
      </c>
    </row>
    <row r="193" spans="1:12" ht="12.75" customHeight="1">
      <c r="B193" s="1" t="s">
        <v>145</v>
      </c>
      <c r="C193" s="2">
        <v>1</v>
      </c>
      <c r="D193" s="1">
        <v>3</v>
      </c>
      <c r="F193" s="51">
        <v>99</v>
      </c>
    </row>
    <row r="194" spans="1:12" ht="12.75" customHeight="1">
      <c r="B194" s="1" t="s">
        <v>146</v>
      </c>
      <c r="C194" s="2"/>
      <c r="F194" s="52"/>
      <c r="L194" s="1" t="s">
        <v>192</v>
      </c>
    </row>
    <row r="195" spans="1:12" ht="12.75" customHeight="1">
      <c r="B195" s="1" t="s">
        <v>147</v>
      </c>
      <c r="C195" s="2"/>
      <c r="F195" s="52"/>
    </row>
    <row r="196" spans="1:12" ht="12.75" customHeight="1">
      <c r="B196" s="6" t="s">
        <v>61</v>
      </c>
      <c r="D196" s="7" t="s">
        <v>216</v>
      </c>
      <c r="F196" s="52" t="s">
        <v>324</v>
      </c>
      <c r="I196" s="7" t="s">
        <v>37</v>
      </c>
    </row>
    <row r="197" spans="1:12" ht="12.75" customHeight="1">
      <c r="B197" s="6"/>
    </row>
    <row r="198" spans="1:12" ht="12.75" customHeight="1">
      <c r="A198" s="10">
        <v>23</v>
      </c>
      <c r="B198" s="5" t="s">
        <v>221</v>
      </c>
      <c r="H198" s="1" t="s">
        <v>225</v>
      </c>
    </row>
    <row r="199" spans="1:12" ht="12.75" customHeight="1">
      <c r="B199" s="15" t="s">
        <v>148</v>
      </c>
      <c r="C199" s="2" t="s">
        <v>235</v>
      </c>
      <c r="D199" s="1" t="s">
        <v>269</v>
      </c>
      <c r="J199" s="1" t="s">
        <v>192</v>
      </c>
      <c r="L199" s="1" t="s">
        <v>290</v>
      </c>
    </row>
    <row r="200" spans="1:12" ht="12.75" customHeight="1">
      <c r="B200" s="15" t="s">
        <v>149</v>
      </c>
      <c r="C200" s="2" t="s">
        <v>192</v>
      </c>
      <c r="D200" s="1" t="s">
        <v>192</v>
      </c>
      <c r="E200" s="1" t="s">
        <v>192</v>
      </c>
      <c r="F200" s="1" t="s">
        <v>192</v>
      </c>
      <c r="G200" s="1" t="s">
        <v>192</v>
      </c>
      <c r="J200" s="1" t="s">
        <v>192</v>
      </c>
      <c r="K200" s="1" t="s">
        <v>192</v>
      </c>
      <c r="L200" s="1" t="s">
        <v>192</v>
      </c>
    </row>
    <row r="201" spans="1:12" ht="12.75" customHeight="1">
      <c r="B201" s="15" t="s">
        <v>150</v>
      </c>
      <c r="C201" s="2" t="s">
        <v>236</v>
      </c>
      <c r="D201" s="1" t="s">
        <v>270</v>
      </c>
      <c r="E201" s="1" t="s">
        <v>250</v>
      </c>
      <c r="F201" s="1" t="s">
        <v>318</v>
      </c>
      <c r="I201" s="1" t="s">
        <v>192</v>
      </c>
      <c r="J201" s="1" t="s">
        <v>315</v>
      </c>
      <c r="K201" s="5" t="s">
        <v>303</v>
      </c>
      <c r="L201" s="1" t="s">
        <v>46</v>
      </c>
    </row>
    <row r="202" spans="1:12" ht="12.75" customHeight="1">
      <c r="B202" s="15" t="s">
        <v>151</v>
      </c>
      <c r="C202" s="2" t="s">
        <v>192</v>
      </c>
      <c r="D202" s="1" t="s">
        <v>192</v>
      </c>
      <c r="F202" s="1" t="s">
        <v>192</v>
      </c>
      <c r="J202" s="1" t="s">
        <v>192</v>
      </c>
      <c r="K202" s="1" t="s">
        <v>192</v>
      </c>
      <c r="L202" s="1" t="s">
        <v>192</v>
      </c>
    </row>
    <row r="203" spans="1:12" ht="12.75" customHeight="1">
      <c r="B203" s="15" t="s">
        <v>67</v>
      </c>
      <c r="C203" s="2"/>
      <c r="D203" s="1" t="s">
        <v>192</v>
      </c>
    </row>
    <row r="204" spans="1:12" ht="12.75" customHeight="1">
      <c r="B204" s="6" t="s">
        <v>61</v>
      </c>
      <c r="D204" s="5" t="s">
        <v>273</v>
      </c>
      <c r="I204" s="5" t="s">
        <v>23</v>
      </c>
      <c r="J204" s="5" t="s">
        <v>312</v>
      </c>
    </row>
    <row r="205" spans="1:12" ht="12.75" customHeight="1">
      <c r="D205" s="9"/>
    </row>
    <row r="206" spans="1:12" ht="12.75" customHeight="1">
      <c r="A206" s="10">
        <v>24</v>
      </c>
      <c r="B206" s="1" t="s">
        <v>222</v>
      </c>
      <c r="C206" s="2"/>
      <c r="D206" s="9"/>
      <c r="H206" s="1" t="s">
        <v>225</v>
      </c>
    </row>
    <row r="207" spans="1:12" ht="12.75" customHeight="1">
      <c r="B207" s="15" t="s">
        <v>76</v>
      </c>
      <c r="C207" s="2"/>
      <c r="D207" s="9"/>
    </row>
    <row r="208" spans="1:12" ht="12.75" customHeight="1">
      <c r="B208" s="15" t="s">
        <v>77</v>
      </c>
      <c r="C208" s="2" t="s">
        <v>192</v>
      </c>
      <c r="D208" s="9"/>
      <c r="G208" s="1" t="s">
        <v>192</v>
      </c>
      <c r="K208" s="1" t="s">
        <v>192</v>
      </c>
    </row>
    <row r="209" spans="1:12" ht="12.75" customHeight="1">
      <c r="B209" s="15" t="s">
        <v>78</v>
      </c>
      <c r="C209" s="2"/>
      <c r="D209" s="9"/>
      <c r="F209" s="1" t="s">
        <v>192</v>
      </c>
    </row>
    <row r="210" spans="1:12" ht="12.75" customHeight="1">
      <c r="B210" s="15" t="s">
        <v>67</v>
      </c>
      <c r="C210" s="2"/>
      <c r="D210" s="9"/>
    </row>
    <row r="211" spans="1:12" ht="12.75" customHeight="1">
      <c r="B211" s="6" t="s">
        <v>61</v>
      </c>
      <c r="D211" s="9"/>
      <c r="F211" s="1" t="s">
        <v>326</v>
      </c>
    </row>
    <row r="212" spans="1:12" ht="12.75" customHeight="1">
      <c r="B212" s="6"/>
      <c r="D212" s="7"/>
    </row>
    <row r="213" spans="1:12" ht="12.75" customHeight="1">
      <c r="A213" s="10">
        <v>25</v>
      </c>
      <c r="B213" s="1" t="s">
        <v>51</v>
      </c>
      <c r="C213" s="2" t="s">
        <v>209</v>
      </c>
      <c r="D213" s="9" t="s">
        <v>192</v>
      </c>
      <c r="E213" s="1" t="s">
        <v>192</v>
      </c>
      <c r="F213" s="52" t="s">
        <v>192</v>
      </c>
      <c r="G213" s="1" t="s">
        <v>209</v>
      </c>
      <c r="H213" s="1" t="s">
        <v>225</v>
      </c>
      <c r="I213" s="1" t="s">
        <v>209</v>
      </c>
      <c r="J213" s="1" t="s">
        <v>209</v>
      </c>
      <c r="K213" s="1" t="s">
        <v>209</v>
      </c>
      <c r="L213" s="1" t="s">
        <v>192</v>
      </c>
    </row>
    <row r="214" spans="1:12" ht="12.75" customHeight="1">
      <c r="B214" s="1" t="s">
        <v>52</v>
      </c>
      <c r="C214" s="2"/>
      <c r="E214" s="1" t="s">
        <v>283</v>
      </c>
      <c r="F214" s="52" t="s">
        <v>327</v>
      </c>
    </row>
    <row r="215" spans="1:12" ht="12.75" customHeight="1">
      <c r="B215" s="6" t="s">
        <v>61</v>
      </c>
      <c r="D215" s="5" t="s">
        <v>274</v>
      </c>
      <c r="L215" s="5" t="s">
        <v>49</v>
      </c>
    </row>
    <row r="216" spans="1:12" ht="12.75" customHeight="1">
      <c r="B216" s="12"/>
      <c r="C216" s="12"/>
    </row>
    <row r="217" spans="1:12" ht="12.75" customHeight="1">
      <c r="A217" s="10">
        <v>26</v>
      </c>
      <c r="B217" s="1" t="s">
        <v>206</v>
      </c>
      <c r="C217" s="2"/>
    </row>
    <row r="218" spans="1:12" ht="12.75" customHeight="1">
      <c r="B218" s="15" t="s">
        <v>207</v>
      </c>
      <c r="C218" s="2" t="s">
        <v>227</v>
      </c>
      <c r="D218" s="7" t="s">
        <v>217</v>
      </c>
      <c r="F218" s="1" t="s">
        <v>227</v>
      </c>
      <c r="G218" s="1" t="s">
        <v>227</v>
      </c>
      <c r="K218" s="1" t="s">
        <v>227</v>
      </c>
      <c r="L218" s="1" t="s">
        <v>227</v>
      </c>
    </row>
    <row r="219" spans="1:12" ht="12.75" customHeight="1">
      <c r="B219" s="15" t="s">
        <v>208</v>
      </c>
      <c r="C219" s="2" t="s">
        <v>227</v>
      </c>
      <c r="D219" s="7" t="s">
        <v>217</v>
      </c>
      <c r="F219" s="1" t="s">
        <v>227</v>
      </c>
      <c r="G219" s="1" t="s">
        <v>227</v>
      </c>
      <c r="H219" s="1" t="s">
        <v>225</v>
      </c>
      <c r="K219" s="1" t="s">
        <v>227</v>
      </c>
      <c r="L219" s="1" t="s">
        <v>227</v>
      </c>
    </row>
    <row r="220" spans="1:12" ht="12.75" customHeight="1">
      <c r="B220" s="6" t="s">
        <v>61</v>
      </c>
      <c r="D220" s="7" t="s">
        <v>218</v>
      </c>
      <c r="K220" s="1" t="s">
        <v>2</v>
      </c>
    </row>
    <row r="221" spans="1:12" ht="12.75" customHeight="1">
      <c r="A221" s="41"/>
      <c r="B221" s="42"/>
      <c r="C221" s="42"/>
      <c r="D221" s="38"/>
      <c r="E221" s="38"/>
      <c r="F221" s="38"/>
      <c r="G221" s="38"/>
      <c r="H221" s="38"/>
      <c r="I221" s="38"/>
      <c r="J221" s="38"/>
      <c r="K221" s="38"/>
      <c r="L221" s="38"/>
    </row>
    <row r="222" spans="1:12" ht="12.75" customHeight="1">
      <c r="B222" s="6"/>
    </row>
    <row r="223" spans="1:12" ht="12.75" customHeight="1">
      <c r="A223" s="10" t="s">
        <v>79</v>
      </c>
      <c r="B223" s="5" t="s">
        <v>152</v>
      </c>
    </row>
    <row r="224" spans="1:12" ht="12.75" customHeight="1">
      <c r="B224" s="6"/>
    </row>
    <row r="225" spans="2:2" ht="12.75" customHeight="1">
      <c r="B225" s="6"/>
    </row>
    <row r="227" spans="2:2" ht="12.75" customHeight="1">
      <c r="B227" s="6"/>
    </row>
    <row r="228" spans="2:2" ht="12.75" customHeight="1">
      <c r="B228" s="6"/>
    </row>
    <row r="229" spans="2:2" ht="12.75" customHeight="1">
      <c r="B229" s="6"/>
    </row>
    <row r="230" spans="2:2" ht="12.75" customHeight="1">
      <c r="B230" s="6"/>
    </row>
    <row r="232" spans="2:2" ht="12.75" customHeight="1">
      <c r="B232" s="6"/>
    </row>
    <row r="233" spans="2:2" ht="12.75" customHeight="1">
      <c r="B233" s="6"/>
    </row>
    <row r="234" spans="2:2" ht="12.75" customHeight="1">
      <c r="B234" s="6"/>
    </row>
    <row r="235" spans="2:2" ht="12.75" customHeight="1">
      <c r="B235" s="6"/>
    </row>
    <row r="236" spans="2:2" ht="12.75" customHeight="1">
      <c r="B236" s="6"/>
    </row>
    <row r="237" spans="2:2" ht="12.75" customHeight="1">
      <c r="B237" s="6"/>
    </row>
    <row r="239" spans="2:2" ht="12.75" customHeight="1">
      <c r="B239" s="6"/>
    </row>
    <row r="240" spans="2:2" ht="12.75" customHeight="1">
      <c r="B240" s="6"/>
    </row>
    <row r="241" spans="2:2" ht="12.75" customHeight="1">
      <c r="B241" s="6"/>
    </row>
    <row r="242" spans="2:2" ht="12.75" customHeight="1">
      <c r="B242" s="6"/>
    </row>
    <row r="243" spans="2:2" ht="12.75" customHeight="1">
      <c r="B243" s="6"/>
    </row>
    <row r="245" spans="2:2" ht="12.75" customHeight="1">
      <c r="B245" s="6"/>
    </row>
    <row r="246" spans="2:2" ht="12.75" customHeight="1">
      <c r="B246" s="6"/>
    </row>
    <row r="247" spans="2:2" ht="12.75" customHeight="1">
      <c r="B247" s="6"/>
    </row>
    <row r="252" spans="2:2" ht="12.75" customHeight="1">
      <c r="B252" s="6"/>
    </row>
    <row r="253" spans="2:2" ht="12.75" customHeight="1">
      <c r="B253" s="6"/>
    </row>
    <row r="254" spans="2:2" ht="12.75" customHeight="1">
      <c r="B254" s="6"/>
    </row>
    <row r="255" spans="2:2" ht="12.75" customHeight="1">
      <c r="B255" s="6"/>
    </row>
    <row r="256" spans="2:2" ht="12.75" customHeight="1">
      <c r="B256" s="6"/>
    </row>
    <row r="257" spans="2:6" ht="12.75" customHeight="1">
      <c r="B257" s="6"/>
    </row>
    <row r="259" spans="2:6" ht="12.75" customHeight="1">
      <c r="B259" s="6"/>
    </row>
    <row r="260" spans="2:6" ht="12.75" customHeight="1">
      <c r="B260" s="6"/>
    </row>
    <row r="261" spans="2:6" ht="12.75" customHeight="1">
      <c r="B261" s="6"/>
    </row>
    <row r="262" spans="2:6" ht="12.75" customHeight="1">
      <c r="B262" s="6"/>
    </row>
    <row r="263" spans="2:6" ht="12.75" customHeight="1">
      <c r="B263" s="6"/>
    </row>
    <row r="264" spans="2:6" ht="12.75" customHeight="1">
      <c r="B264" s="6"/>
    </row>
    <row r="266" spans="2:6" ht="12.75" customHeight="1">
      <c r="B266" s="6"/>
    </row>
    <row r="267" spans="2:6" ht="12.75" customHeight="1">
      <c r="B267" s="6"/>
    </row>
    <row r="268" spans="2:6" ht="12.75" customHeight="1">
      <c r="B268" s="6"/>
    </row>
    <row r="269" spans="2:6" ht="12.75" customHeight="1">
      <c r="B269" s="6"/>
      <c r="F269" s="20"/>
    </row>
    <row r="270" spans="2:6" ht="12.75" customHeight="1">
      <c r="B270" s="6"/>
    </row>
    <row r="272" spans="2:6" ht="12.75" customHeight="1">
      <c r="B272" s="6"/>
    </row>
    <row r="273" spans="2:2" ht="12.75" customHeight="1">
      <c r="B273" s="6"/>
    </row>
    <row r="274" spans="2:2" ht="12.75" customHeight="1">
      <c r="B274" s="6"/>
    </row>
    <row r="275" spans="2:2" ht="12.75" customHeight="1">
      <c r="B275" s="6"/>
    </row>
    <row r="276" spans="2:2" ht="12.75" customHeight="1">
      <c r="B276" s="6"/>
    </row>
    <row r="277" spans="2:2" ht="12.75" customHeight="1">
      <c r="B277" s="6"/>
    </row>
    <row r="278" spans="2:2" ht="12.75" customHeight="1">
      <c r="B278" s="6"/>
    </row>
    <row r="280" spans="2:2" ht="12.75" customHeight="1">
      <c r="B280" s="6"/>
    </row>
    <row r="281" spans="2:2" ht="12.75" customHeight="1">
      <c r="B281" s="6"/>
    </row>
    <row r="282" spans="2:2" ht="12.75" customHeight="1">
      <c r="B282" s="6"/>
    </row>
    <row r="284" spans="2:2" ht="12.75" customHeight="1">
      <c r="B284" s="6"/>
    </row>
    <row r="285" spans="2:2" ht="12.75" customHeight="1">
      <c r="B285" s="6"/>
    </row>
    <row r="286" spans="2:2" ht="12.75" customHeight="1">
      <c r="B286" s="6"/>
    </row>
  </sheetData>
  <phoneticPr fontId="4"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dimension ref="A1:L286"/>
  <sheetViews>
    <sheetView zoomScale="75" workbookViewId="0"/>
  </sheetViews>
  <sheetFormatPr defaultRowHeight="12.75"/>
  <cols>
    <col min="1" max="1" width="6.7109375" style="10" customWidth="1"/>
    <col min="2" max="2" width="110.140625" style="5" customWidth="1"/>
    <col min="3" max="3" width="9.140625" style="5"/>
    <col min="4" max="16384" width="9.140625" style="1"/>
  </cols>
  <sheetData>
    <row r="1" spans="1:12" ht="12.75" customHeight="1">
      <c r="A1" s="56" t="s">
        <v>337</v>
      </c>
      <c r="B1" s="11"/>
      <c r="C1" s="11"/>
    </row>
    <row r="2" spans="1:12" ht="12.75" customHeight="1">
      <c r="B2" s="11"/>
      <c r="C2" s="11"/>
    </row>
    <row r="3" spans="1:12" ht="12.75" customHeight="1">
      <c r="A3" s="40"/>
      <c r="B3" s="34"/>
      <c r="C3" s="34" t="s">
        <v>231</v>
      </c>
      <c r="D3" s="35" t="s">
        <v>53</v>
      </c>
      <c r="E3" s="35" t="s">
        <v>54</v>
      </c>
      <c r="F3" s="35" t="s">
        <v>55</v>
      </c>
      <c r="G3" s="35" t="s">
        <v>56</v>
      </c>
      <c r="H3" s="35" t="s">
        <v>57</v>
      </c>
      <c r="I3" s="35" t="s">
        <v>223</v>
      </c>
      <c r="J3" s="35" t="s">
        <v>58</v>
      </c>
      <c r="K3" s="35" t="s">
        <v>59</v>
      </c>
      <c r="L3" s="35" t="s">
        <v>60</v>
      </c>
    </row>
    <row r="4" spans="1:12" ht="12.75" customHeight="1"/>
    <row r="5" spans="1:12" ht="12.75" customHeight="1">
      <c r="B5" s="12" t="s">
        <v>81</v>
      </c>
      <c r="C5" s="12"/>
      <c r="H5" s="22" t="s">
        <v>50</v>
      </c>
    </row>
    <row r="6" spans="1:12" ht="12.75" customHeight="1">
      <c r="B6" s="12"/>
      <c r="C6" s="12"/>
      <c r="H6" s="8"/>
    </row>
    <row r="7" spans="1:12" ht="12.75" customHeight="1">
      <c r="B7" s="13" t="s">
        <v>80</v>
      </c>
      <c r="C7" s="23"/>
      <c r="H7" s="8"/>
    </row>
    <row r="8" spans="1:12" ht="12.75" customHeight="1">
      <c r="H8" s="8"/>
    </row>
    <row r="9" spans="1:12" ht="12.75" customHeight="1">
      <c r="A9" s="10" t="s">
        <v>93</v>
      </c>
      <c r="B9" s="5" t="s">
        <v>82</v>
      </c>
      <c r="C9" s="2">
        <f>IF('T4-4a. Reinsurance'!C9="","..",IF('T4-4a. Reinsurance'!C9="Yes",0.25,0))</f>
        <v>0</v>
      </c>
      <c r="D9" s="2">
        <f>IF('T4-4a. Reinsurance'!D9="","..",IF('T4-4a. Reinsurance'!D9="Yes",0.25,0))</f>
        <v>0</v>
      </c>
      <c r="E9" s="2">
        <f>IF('T4-4a. Reinsurance'!E9="","..",IF('T4-4a. Reinsurance'!E9="Yes",0.25,0))</f>
        <v>0</v>
      </c>
      <c r="F9" s="2">
        <f>IF('T4-4a. Reinsurance'!F9="","..",IF('T4-4a. Reinsurance'!F9="Yes",0.25,0))</f>
        <v>0</v>
      </c>
      <c r="G9" s="2">
        <f>IF('T4-4a. Reinsurance'!G9="","..",IF('T4-4a. Reinsurance'!G9="Yes",0.25,0))</f>
        <v>0</v>
      </c>
      <c r="H9" s="2">
        <f>IF('T4-4a. Reinsurance'!H9="","..",IF('T4-4a. Reinsurance'!H9="Yes",0.25,0))</f>
        <v>0</v>
      </c>
      <c r="I9" s="2">
        <f>IF('T4-4a. Reinsurance'!I9="","..",IF('T4-4a. Reinsurance'!I9="Yes",0.25,0))</f>
        <v>0</v>
      </c>
      <c r="J9" s="2">
        <f>IF('T4-4a. Reinsurance'!J9="","..",IF('T4-4a. Reinsurance'!J9="Yes",0.25,0))</f>
        <v>0</v>
      </c>
      <c r="K9" s="2">
        <f>IF('T4-4a. Reinsurance'!K9="","..",IF('T4-4a. Reinsurance'!K9="Yes",0.25,0))</f>
        <v>0</v>
      </c>
      <c r="L9" s="2">
        <f>IF('T4-4a. Reinsurance'!L9="","..",IF('T4-4a. Reinsurance'!L9="Yes",0.25,0))</f>
        <v>0</v>
      </c>
    </row>
    <row r="10" spans="1:12" ht="12.75" customHeight="1">
      <c r="B10" s="6" t="s">
        <v>83</v>
      </c>
      <c r="C10" s="2">
        <f>IF('T4-4a. Reinsurance'!C10="","..",IF('T4-4a. Reinsurance'!C10="Yes",0.25,0))</f>
        <v>0</v>
      </c>
      <c r="D10" s="2">
        <f>IF('T4-4a. Reinsurance'!D10="","..",IF('T4-4a. Reinsurance'!D10="Yes",0.25,0))</f>
        <v>0</v>
      </c>
      <c r="E10" s="2">
        <f>IF('T4-4a. Reinsurance'!E10="","..",IF('T4-4a. Reinsurance'!E10="Yes",0.25,0))</f>
        <v>0</v>
      </c>
      <c r="F10" s="2">
        <f>IF('T4-4a. Reinsurance'!F10="","..",IF('T4-4a. Reinsurance'!F10="Yes",0.25,0))</f>
        <v>0</v>
      </c>
      <c r="G10" s="2">
        <f>IF('T4-4a. Reinsurance'!G10="","..",IF('T4-4a. Reinsurance'!G10="Yes",0.25,0))</f>
        <v>0</v>
      </c>
      <c r="H10" s="2">
        <f>IF('T4-4a. Reinsurance'!H10="","..",IF('T4-4a. Reinsurance'!H10="Yes",0.25,0))</f>
        <v>0</v>
      </c>
      <c r="I10" s="2">
        <f>IF('T4-4a. Reinsurance'!I10="","..",IF('T4-4a. Reinsurance'!I10="Yes",0.25,0))</f>
        <v>0</v>
      </c>
      <c r="J10" s="2">
        <f>IF('T4-4a. Reinsurance'!J10="","..",IF('T4-4a. Reinsurance'!J10="Yes",0.25,0))</f>
        <v>0</v>
      </c>
      <c r="K10" s="2">
        <f>IF('T4-4a. Reinsurance'!K10="","..",IF('T4-4a. Reinsurance'!K10="Yes",0.25,0))</f>
        <v>0</v>
      </c>
      <c r="L10" s="2">
        <f>IF('T4-4a. Reinsurance'!L10="","..",IF('T4-4a. Reinsurance'!L10="Yes",0.25,0))</f>
        <v>0</v>
      </c>
    </row>
    <row r="11" spans="1:12" ht="12.75" customHeight="1">
      <c r="B11" s="6" t="s">
        <v>84</v>
      </c>
      <c r="C11" s="2">
        <f>IF('T4-4a. Reinsurance'!C11="","..",IF('T4-4a. Reinsurance'!C11="Yes",0.25,0))</f>
        <v>0</v>
      </c>
      <c r="D11" s="2">
        <f>IF('T4-4a. Reinsurance'!D11="","..",IF('T4-4a. Reinsurance'!D11="Yes",0.25,0))</f>
        <v>0</v>
      </c>
      <c r="E11" s="2">
        <f>IF('T4-4a. Reinsurance'!E11="","..",IF('T4-4a. Reinsurance'!E11="Yes",0.25,0))</f>
        <v>0</v>
      </c>
      <c r="F11" s="2">
        <f>IF('T4-4a. Reinsurance'!F11="","..",IF('T4-4a. Reinsurance'!F11="Yes",0.25,0))</f>
        <v>0</v>
      </c>
      <c r="G11" s="2">
        <f>IF('T4-4a. Reinsurance'!G11="","..",IF('T4-4a. Reinsurance'!G11="Yes",0.25,0))</f>
        <v>0</v>
      </c>
      <c r="H11" s="2">
        <f>IF('T4-4a. Reinsurance'!H11="","..",IF('T4-4a. Reinsurance'!H11="Yes",0.25,0))</f>
        <v>0.25</v>
      </c>
      <c r="I11" s="2">
        <f>IF('T4-4a. Reinsurance'!I11="","..",IF('T4-4a. Reinsurance'!I11="Yes",0.25,0))</f>
        <v>0.25</v>
      </c>
      <c r="J11" s="2">
        <f>IF('T4-4a. Reinsurance'!J11="","..",IF('T4-4a. Reinsurance'!J11="Yes",0.25,0))</f>
        <v>0</v>
      </c>
      <c r="K11" s="2">
        <f>IF('T4-4a. Reinsurance'!K11="","..",IF('T4-4a. Reinsurance'!K11="Yes",0.25,0))</f>
        <v>0.25</v>
      </c>
      <c r="L11" s="2">
        <f>IF('T4-4a. Reinsurance'!L11="","..",IF('T4-4a. Reinsurance'!L11="Yes",0.25,0))</f>
        <v>0</v>
      </c>
    </row>
    <row r="12" spans="1:12" ht="12.75" customHeight="1">
      <c r="B12" s="6" t="s">
        <v>85</v>
      </c>
      <c r="C12" s="2">
        <f>IF('T4-4a. Reinsurance'!C12="","..",IF('T4-4a. Reinsurance'!C12="Yes",0.25,0))</f>
        <v>0</v>
      </c>
      <c r="D12" s="2">
        <f>IF('T4-4a. Reinsurance'!D12="","..",IF('T4-4a. Reinsurance'!D12="Yes",0.25,0))</f>
        <v>0</v>
      </c>
      <c r="E12" s="2">
        <f>IF('T4-4a. Reinsurance'!E12="","..",IF('T4-4a. Reinsurance'!E12="Yes",0.25,0))</f>
        <v>0</v>
      </c>
      <c r="F12" s="2">
        <f>IF('T4-4a. Reinsurance'!F12="","..",IF('T4-4a. Reinsurance'!F12="Yes",0.25,0))</f>
        <v>0</v>
      </c>
      <c r="G12" s="2">
        <f>IF('T4-4a. Reinsurance'!G12="","..",IF('T4-4a. Reinsurance'!G12="Yes",0.25,0))</f>
        <v>0</v>
      </c>
      <c r="H12" s="2">
        <f>IF('T4-4a. Reinsurance'!H12="","..",IF('T4-4a. Reinsurance'!H12="Yes",0.25,0))</f>
        <v>0.25</v>
      </c>
      <c r="I12" s="2">
        <f>IF('T4-4a. Reinsurance'!I12="","..",IF('T4-4a. Reinsurance'!I12="Yes",0.25,0))</f>
        <v>0</v>
      </c>
      <c r="J12" s="2">
        <f>IF('T4-4a. Reinsurance'!J12="","..",IF('T4-4a. Reinsurance'!J12="Yes",0.25,0))</f>
        <v>0</v>
      </c>
      <c r="K12" s="2">
        <f>IF('T4-4a. Reinsurance'!K12="","..",IF('T4-4a. Reinsurance'!K12="Yes",0.25,0))</f>
        <v>0.25</v>
      </c>
      <c r="L12" s="2">
        <f>IF('T4-4a. Reinsurance'!L12="","..",IF('T4-4a. Reinsurance'!L12="Yes",0.25,0))</f>
        <v>0</v>
      </c>
    </row>
    <row r="13" spans="1:12" ht="12.75" customHeight="1">
      <c r="B13" s="6" t="s">
        <v>61</v>
      </c>
      <c r="D13" s="5"/>
      <c r="E13" s="5"/>
      <c r="F13" s="5"/>
      <c r="G13" s="5"/>
      <c r="H13" s="5"/>
      <c r="I13" s="5"/>
      <c r="J13" s="5"/>
      <c r="K13" s="5"/>
      <c r="L13" s="5"/>
    </row>
    <row r="14" spans="1:12" ht="12.75" customHeight="1">
      <c r="B14" s="6"/>
      <c r="D14" s="5"/>
      <c r="E14" s="5"/>
      <c r="F14" s="5"/>
      <c r="G14" s="5"/>
      <c r="H14" s="5"/>
      <c r="I14" s="5"/>
      <c r="J14" s="5"/>
      <c r="K14" s="5"/>
      <c r="L14" s="5"/>
    </row>
    <row r="15" spans="1:12" ht="12.75" customHeight="1">
      <c r="B15" s="13" t="s">
        <v>97</v>
      </c>
      <c r="C15" s="23"/>
      <c r="D15" s="23"/>
      <c r="E15" s="23"/>
      <c r="F15" s="23"/>
      <c r="G15" s="23"/>
      <c r="H15" s="23"/>
      <c r="I15" s="23"/>
      <c r="J15" s="23"/>
      <c r="K15" s="23"/>
      <c r="L15" s="23"/>
    </row>
    <row r="16" spans="1:12" ht="12.75" customHeight="1">
      <c r="B16" s="6"/>
      <c r="D16" s="5"/>
      <c r="E16" s="5"/>
      <c r="F16" s="5"/>
      <c r="G16" s="5"/>
      <c r="H16" s="5"/>
      <c r="I16" s="5"/>
      <c r="J16" s="5"/>
      <c r="K16" s="5"/>
      <c r="L16" s="5"/>
    </row>
    <row r="17" spans="1:12" ht="12.75" customHeight="1">
      <c r="A17" s="10">
        <v>2</v>
      </c>
      <c r="B17" s="5" t="s">
        <v>259</v>
      </c>
      <c r="D17" s="5"/>
      <c r="E17" s="5"/>
      <c r="F17" s="5"/>
      <c r="G17" s="5"/>
      <c r="H17" s="5"/>
      <c r="I17" s="5"/>
      <c r="J17" s="5"/>
      <c r="K17" s="5"/>
      <c r="L17" s="5"/>
    </row>
    <row r="18" spans="1:12" ht="12.75" customHeight="1">
      <c r="B18" s="14" t="s">
        <v>153</v>
      </c>
      <c r="C18" s="5">
        <f>IF('T4-4a. Reinsurance'!C18="","..",IF('T4-4a. Reinsurance'!C18="..","..",IF('T4-4a. Reinsurance'!C18="Yes",1,0)))</f>
        <v>0</v>
      </c>
      <c r="D18" s="5">
        <f>IF('T4-4a. Reinsurance'!D18="","..",IF('T4-4a. Reinsurance'!D18="..","..",IF('T4-4a. Reinsurance'!D18="Yes",1,0)))</f>
        <v>0</v>
      </c>
      <c r="E18" s="5">
        <f>IF('T4-4a. Reinsurance'!E18="","..",IF('T4-4a. Reinsurance'!E18="..","..",IF('T4-4a. Reinsurance'!E18="Yes",1,0)))</f>
        <v>0</v>
      </c>
      <c r="F18" s="5">
        <f>IF('T4-4a. Reinsurance'!F18="","..",IF('T4-4a. Reinsurance'!F18="..","..",IF('T4-4a. Reinsurance'!F18="Yes",1,0)))</f>
        <v>1</v>
      </c>
      <c r="G18" s="5">
        <f>IF('T4-4a. Reinsurance'!G18="","..",IF('T4-4a. Reinsurance'!G18="..","..",IF('T4-4a. Reinsurance'!G18="Yes",1,0)))</f>
        <v>0</v>
      </c>
      <c r="H18" s="5">
        <f>IF('T4-4a. Reinsurance'!H18="","..",IF('T4-4a. Reinsurance'!H18="..","..",IF('T4-4a. Reinsurance'!H18="Yes",1,0)))</f>
        <v>1</v>
      </c>
      <c r="I18" s="5">
        <f>IF('T4-4a. Reinsurance'!I18="","..",IF('T4-4a. Reinsurance'!I18="..","..",IF('T4-4a. Reinsurance'!I18="Yes",1,0)))</f>
        <v>0</v>
      </c>
      <c r="J18" s="5">
        <f>IF('T4-4a. Reinsurance'!J18="","..",IF('T4-4a. Reinsurance'!J18="..","..",IF('T4-4a. Reinsurance'!J18="Yes",1,0)))</f>
        <v>0</v>
      </c>
      <c r="K18" s="5">
        <f>IF('T4-4a. Reinsurance'!K18="","..",IF('T4-4a. Reinsurance'!K18="..","..",IF('T4-4a. Reinsurance'!K18="Yes",1,0)))</f>
        <v>1</v>
      </c>
      <c r="L18" s="5">
        <f>IF('T4-4a. Reinsurance'!L18="","..",IF('T4-4a. Reinsurance'!L18="..","..",IF('T4-4a. Reinsurance'!L18="Yes",1,0)))</f>
        <v>0</v>
      </c>
    </row>
    <row r="19" spans="1:12" ht="12.75" customHeight="1">
      <c r="B19" s="14" t="s">
        <v>154</v>
      </c>
      <c r="D19" s="5"/>
      <c r="E19" s="5"/>
      <c r="F19" s="5"/>
      <c r="G19" s="5"/>
      <c r="H19" s="5"/>
      <c r="I19" s="5"/>
      <c r="J19" s="5"/>
      <c r="K19" s="5"/>
      <c r="L19" s="5"/>
    </row>
    <row r="20" spans="1:12" ht="12.75" customHeight="1">
      <c r="B20" s="14" t="s">
        <v>155</v>
      </c>
      <c r="C20" s="5">
        <f>IF('T4-4a. Reinsurance'!C20="","..",IF('T4-4a. Reinsurance'!C20="..","..",IF('T4-4a. Reinsurance'!C20="Yes",1,0)))</f>
        <v>0</v>
      </c>
      <c r="D20" s="5">
        <f>IF('T4-4a. Reinsurance'!D20="","..",IF('T4-4a. Reinsurance'!D20="..","..",IF('T4-4a. Reinsurance'!D20="Yes",1,0)))</f>
        <v>0</v>
      </c>
      <c r="E20" s="5">
        <f>IF('T4-4a. Reinsurance'!E20="","..",IF('T4-4a. Reinsurance'!E20="..","..",IF('T4-4a. Reinsurance'!E20="Yes",1,0)))</f>
        <v>0</v>
      </c>
      <c r="F20" s="5">
        <f>IF('T4-4a. Reinsurance'!F20="","..",IF('T4-4a. Reinsurance'!F20="..","..",IF('T4-4a. Reinsurance'!F20="Yes",1,0)))</f>
        <v>1</v>
      </c>
      <c r="G20" s="5">
        <f>IF('T4-4a. Reinsurance'!G20="","..",IF('T4-4a. Reinsurance'!G20="..","..",IF('T4-4a. Reinsurance'!G20="Yes",1,0)))</f>
        <v>0</v>
      </c>
      <c r="H20" s="5">
        <f>IF('T4-4a. Reinsurance'!H20="","..",IF('T4-4a. Reinsurance'!H20="..","..",IF('T4-4a. Reinsurance'!H20="Yes",1,0)))</f>
        <v>1</v>
      </c>
      <c r="I20" s="5">
        <f>IF('T4-4a. Reinsurance'!I20="","..",IF('T4-4a. Reinsurance'!I20="..","..",IF('T4-4a. Reinsurance'!I20="Yes",1,0)))</f>
        <v>1</v>
      </c>
      <c r="J20" s="5">
        <f>IF('T4-4a. Reinsurance'!J20="","..",IF('T4-4a. Reinsurance'!J20="..","..",IF('T4-4a. Reinsurance'!J20="Yes",1,0)))</f>
        <v>0</v>
      </c>
      <c r="K20" s="5">
        <f>IF('T4-4a. Reinsurance'!K20="","..",IF('T4-4a. Reinsurance'!K20="..","..",IF('T4-4a. Reinsurance'!K20="Yes",1,0)))</f>
        <v>1</v>
      </c>
      <c r="L20" s="5">
        <f>IF('T4-4a. Reinsurance'!L20="","..",IF('T4-4a. Reinsurance'!L20="..","..",IF('T4-4a. Reinsurance'!L20="Yes",1,0)))</f>
        <v>0</v>
      </c>
    </row>
    <row r="21" spans="1:12" ht="12.75" customHeight="1">
      <c r="B21" s="14" t="s">
        <v>154</v>
      </c>
      <c r="D21" s="5"/>
      <c r="E21" s="5"/>
      <c r="F21" s="5"/>
      <c r="G21" s="5"/>
      <c r="H21" s="5"/>
      <c r="I21" s="5"/>
      <c r="J21" s="5"/>
      <c r="K21" s="5"/>
      <c r="L21" s="5"/>
    </row>
    <row r="22" spans="1:12" ht="12.75" customHeight="1">
      <c r="B22" s="6" t="s">
        <v>61</v>
      </c>
      <c r="D22" s="5"/>
      <c r="E22" s="5"/>
      <c r="F22" s="5"/>
      <c r="G22" s="5"/>
      <c r="H22" s="5"/>
      <c r="I22" s="5"/>
      <c r="J22" s="5"/>
      <c r="K22" s="5"/>
      <c r="L22" s="5"/>
    </row>
    <row r="23" spans="1:12" ht="12.75" customHeight="1">
      <c r="D23" s="5"/>
      <c r="E23" s="5"/>
      <c r="F23" s="5"/>
      <c r="G23" s="5"/>
      <c r="H23" s="5"/>
      <c r="I23" s="5"/>
      <c r="J23" s="5"/>
      <c r="K23" s="5"/>
      <c r="L23" s="5"/>
    </row>
    <row r="24" spans="1:12" ht="12.75" customHeight="1">
      <c r="A24" s="10">
        <v>3</v>
      </c>
      <c r="B24" s="1" t="s">
        <v>156</v>
      </c>
      <c r="C24" s="2"/>
      <c r="D24" s="2"/>
      <c r="E24" s="2"/>
      <c r="F24" s="2"/>
      <c r="G24" s="2"/>
      <c r="H24" s="2"/>
      <c r="I24" s="2"/>
      <c r="J24" s="2"/>
      <c r="K24" s="2"/>
      <c r="L24" s="2"/>
    </row>
    <row r="25" spans="1:12" ht="12.75" customHeight="1">
      <c r="B25" s="15" t="s">
        <v>157</v>
      </c>
      <c r="C25" s="2"/>
      <c r="D25" s="2"/>
      <c r="E25" s="2"/>
      <c r="F25" s="2"/>
      <c r="G25" s="2"/>
      <c r="H25" s="2"/>
      <c r="I25" s="2"/>
      <c r="J25" s="2"/>
      <c r="K25" s="2"/>
      <c r="L25" s="2"/>
    </row>
    <row r="26" spans="1:12" ht="12.75" customHeight="1">
      <c r="B26" s="15" t="s">
        <v>62</v>
      </c>
      <c r="C26" s="2"/>
      <c r="D26" s="2"/>
      <c r="E26" s="2"/>
      <c r="F26" s="2"/>
      <c r="G26" s="2"/>
      <c r="H26" s="2"/>
      <c r="I26" s="2"/>
      <c r="J26" s="2"/>
      <c r="K26" s="2"/>
      <c r="L26" s="2"/>
    </row>
    <row r="27" spans="1:12" ht="12.75" customHeight="1">
      <c r="B27" s="15" t="s">
        <v>63</v>
      </c>
      <c r="C27" s="2"/>
      <c r="D27" s="2"/>
      <c r="E27" s="2"/>
      <c r="F27" s="2"/>
      <c r="G27" s="2"/>
      <c r="H27" s="2"/>
      <c r="I27" s="2"/>
      <c r="J27" s="2"/>
      <c r="K27" s="2"/>
      <c r="L27" s="2"/>
    </row>
    <row r="28" spans="1:12" ht="12.75" customHeight="1">
      <c r="B28" s="15" t="s">
        <v>86</v>
      </c>
      <c r="C28" s="2"/>
      <c r="D28" s="2"/>
      <c r="E28" s="2"/>
      <c r="F28" s="2"/>
      <c r="G28" s="2"/>
      <c r="H28" s="2"/>
      <c r="I28" s="2"/>
      <c r="J28" s="2"/>
      <c r="K28" s="2"/>
      <c r="L28" s="2"/>
    </row>
    <row r="29" spans="1:12" ht="12.75" customHeight="1">
      <c r="B29" s="15" t="s">
        <v>158</v>
      </c>
      <c r="C29" s="2"/>
      <c r="D29" s="2"/>
      <c r="E29" s="2"/>
      <c r="F29" s="2"/>
      <c r="G29" s="2"/>
      <c r="H29" s="2"/>
      <c r="I29" s="2"/>
      <c r="J29" s="2"/>
      <c r="K29" s="2"/>
      <c r="L29" s="2"/>
    </row>
    <row r="30" spans="1:12" ht="12.75" customHeight="1">
      <c r="B30" s="15" t="s">
        <v>64</v>
      </c>
      <c r="C30" s="2"/>
      <c r="D30" s="2"/>
      <c r="E30" s="2"/>
      <c r="F30" s="2"/>
      <c r="G30" s="2"/>
      <c r="H30" s="2"/>
      <c r="I30" s="2"/>
      <c r="J30" s="2"/>
      <c r="K30" s="2"/>
      <c r="L30" s="2"/>
    </row>
    <row r="31" spans="1:12" ht="12.75" customHeight="1">
      <c r="B31" s="15" t="s">
        <v>65</v>
      </c>
      <c r="C31" s="2"/>
      <c r="D31" s="2"/>
      <c r="E31" s="2"/>
      <c r="F31" s="2"/>
      <c r="G31" s="2"/>
      <c r="H31" s="2"/>
      <c r="I31" s="2"/>
      <c r="J31" s="2"/>
      <c r="K31" s="2"/>
      <c r="L31" s="2"/>
    </row>
    <row r="32" spans="1:12" ht="12.75" customHeight="1">
      <c r="B32" s="16" t="s">
        <v>61</v>
      </c>
      <c r="C32" s="2"/>
      <c r="D32" s="2"/>
      <c r="E32" s="2"/>
      <c r="F32" s="2"/>
      <c r="G32" s="2"/>
      <c r="H32" s="2"/>
      <c r="I32" s="2"/>
      <c r="J32" s="2"/>
      <c r="K32" s="2"/>
      <c r="L32" s="2"/>
    </row>
    <row r="33" spans="1:12" ht="12.75" customHeight="1">
      <c r="B33" s="6"/>
      <c r="D33" s="5"/>
      <c r="E33" s="5"/>
      <c r="F33" s="5"/>
      <c r="G33" s="5"/>
      <c r="H33" s="5"/>
      <c r="I33" s="5"/>
      <c r="J33" s="5"/>
      <c r="K33" s="5"/>
      <c r="L33" s="5"/>
    </row>
    <row r="34" spans="1:12" ht="12.75" customHeight="1">
      <c r="A34" s="10" t="s">
        <v>159</v>
      </c>
      <c r="B34" s="5" t="s">
        <v>160</v>
      </c>
      <c r="D34" s="5"/>
      <c r="E34" s="5"/>
      <c r="F34" s="5"/>
      <c r="G34" s="5"/>
      <c r="H34" s="5"/>
      <c r="I34" s="5"/>
      <c r="J34" s="5"/>
      <c r="K34" s="5"/>
      <c r="L34" s="5"/>
    </row>
    <row r="35" spans="1:12" ht="12.75" customHeight="1">
      <c r="B35" s="5" t="s">
        <v>161</v>
      </c>
      <c r="D35" s="5"/>
      <c r="E35" s="5"/>
      <c r="F35" s="5"/>
      <c r="G35" s="5"/>
      <c r="H35" s="5"/>
      <c r="I35" s="5"/>
      <c r="J35" s="5"/>
      <c r="K35" s="5"/>
      <c r="L35" s="5"/>
    </row>
    <row r="36" spans="1:12" ht="12.75" customHeight="1">
      <c r="B36" s="15" t="s">
        <v>87</v>
      </c>
      <c r="C36" s="2">
        <f>IF('T4-4a. Reinsurance'!C36="Yes",0.5,0)</f>
        <v>0.5</v>
      </c>
      <c r="D36" s="2">
        <f>IF('T4-4a. Reinsurance'!D36="Yes",0.5,0)</f>
        <v>0</v>
      </c>
      <c r="E36" s="2">
        <f>IF('T4-4a. Reinsurance'!E36="Yes",0.5,0)</f>
        <v>0</v>
      </c>
      <c r="F36" s="2">
        <f>IF('T4-4a. Reinsurance'!F36="Yes",0.5,0)</f>
        <v>0.5</v>
      </c>
      <c r="G36" s="2">
        <f>IF('T4-4a. Reinsurance'!G36="Yes",0.5,0)</f>
        <v>0</v>
      </c>
      <c r="H36" s="2">
        <f>IF('T4-4a. Reinsurance'!H36="Yes",0.5,0)</f>
        <v>0</v>
      </c>
      <c r="I36" s="2">
        <f>IF('T4-4a. Reinsurance'!I36="Yes",0.5,0)</f>
        <v>0</v>
      </c>
      <c r="J36" s="2">
        <f>IF('T4-4a. Reinsurance'!J36="Yes",0.5,0)</f>
        <v>0</v>
      </c>
      <c r="K36" s="2">
        <f>IF('T4-4a. Reinsurance'!K36="Yes",0.5,0)</f>
        <v>0.5</v>
      </c>
      <c r="L36" s="2">
        <f>IF('T4-4a. Reinsurance'!L36="Yes",0.5,0)</f>
        <v>0</v>
      </c>
    </row>
    <row r="37" spans="1:12" ht="12.75" customHeight="1">
      <c r="B37" s="15" t="s">
        <v>88</v>
      </c>
      <c r="C37" s="2">
        <f>IF('T4-4a. Reinsurance'!C37="Yes",0.3,0)</f>
        <v>0.3</v>
      </c>
      <c r="D37" s="2">
        <f>IF('T4-4a. Reinsurance'!D37="Yes",0.3,0)</f>
        <v>0</v>
      </c>
      <c r="E37" s="2">
        <f>IF('T4-4a. Reinsurance'!E37="Yes",0.3,0)</f>
        <v>0</v>
      </c>
      <c r="F37" s="2">
        <f>IF('T4-4a. Reinsurance'!F37="Yes",0.3,0)</f>
        <v>0.3</v>
      </c>
      <c r="G37" s="2">
        <f>IF('T4-4a. Reinsurance'!G37="Yes",0.3,0)</f>
        <v>0</v>
      </c>
      <c r="H37" s="2">
        <f>IF('T4-4a. Reinsurance'!H37="Yes",0.3,0)</f>
        <v>0</v>
      </c>
      <c r="I37" s="2">
        <f>IF('T4-4a. Reinsurance'!I37="Yes",0.3,0)</f>
        <v>0</v>
      </c>
      <c r="J37" s="2">
        <f>IF('T4-4a. Reinsurance'!J37="Yes",0.3,0)</f>
        <v>0</v>
      </c>
      <c r="K37" s="2">
        <f>IF('T4-4a. Reinsurance'!K37="Yes",0.3,0)</f>
        <v>0</v>
      </c>
      <c r="L37" s="2">
        <f>IF('T4-4a. Reinsurance'!L37="Yes",0.3,0)</f>
        <v>0</v>
      </c>
    </row>
    <row r="38" spans="1:12" ht="12.75" customHeight="1">
      <c r="B38" s="15" t="s">
        <v>89</v>
      </c>
      <c r="C38" s="2">
        <f>IF('T4-4a. Reinsurance'!C38="Yes",0.2,0)</f>
        <v>0</v>
      </c>
      <c r="D38" s="2">
        <f>IF('T4-4a. Reinsurance'!D38="Yes",0.2,0)</f>
        <v>0</v>
      </c>
      <c r="E38" s="2">
        <f>IF('T4-4a. Reinsurance'!E38="Yes",0.2,0)</f>
        <v>0</v>
      </c>
      <c r="F38" s="2">
        <f>IF('T4-4a. Reinsurance'!F38="Yes",0.2,0)</f>
        <v>0.2</v>
      </c>
      <c r="G38" s="2">
        <f>IF('T4-4a. Reinsurance'!G38="Yes",0.2,0)</f>
        <v>0</v>
      </c>
      <c r="H38" s="2">
        <f>IF('T4-4a. Reinsurance'!H38="Yes",0.2,0)</f>
        <v>0</v>
      </c>
      <c r="I38" s="2">
        <f>IF('T4-4a. Reinsurance'!I38="Yes",0.2,0)</f>
        <v>0</v>
      </c>
      <c r="J38" s="2">
        <f>IF('T4-4a. Reinsurance'!J38="Yes",0.2,0)</f>
        <v>0</v>
      </c>
      <c r="K38" s="2">
        <f>IF('T4-4a. Reinsurance'!K38="Yes",0.2,0)</f>
        <v>0</v>
      </c>
      <c r="L38" s="2">
        <f>IF('T4-4a. Reinsurance'!L38="Yes",0.2,0)</f>
        <v>0</v>
      </c>
    </row>
    <row r="39" spans="1:12" ht="12.75" customHeight="1">
      <c r="B39" s="15" t="s">
        <v>90</v>
      </c>
      <c r="C39" s="2"/>
      <c r="D39" s="2"/>
      <c r="E39" s="2"/>
      <c r="F39" s="2"/>
      <c r="G39" s="2"/>
      <c r="H39" s="2"/>
      <c r="I39" s="2"/>
      <c r="J39" s="2"/>
      <c r="K39" s="2"/>
      <c r="L39" s="2"/>
    </row>
    <row r="40" spans="1:12" ht="12.75" customHeight="1">
      <c r="B40" s="16" t="s">
        <v>61</v>
      </c>
      <c r="C40" s="2"/>
      <c r="D40" s="2"/>
      <c r="E40" s="2"/>
      <c r="F40" s="2"/>
      <c r="G40" s="2"/>
      <c r="H40" s="2"/>
      <c r="I40" s="2"/>
      <c r="J40" s="2"/>
      <c r="K40" s="2"/>
      <c r="L40" s="2"/>
    </row>
    <row r="41" spans="1:12" ht="12.75" customHeight="1">
      <c r="B41" s="5" t="s">
        <v>162</v>
      </c>
      <c r="D41" s="5"/>
      <c r="E41" s="5"/>
      <c r="F41" s="5"/>
      <c r="G41" s="5"/>
      <c r="H41" s="5"/>
      <c r="I41" s="5"/>
      <c r="J41" s="5"/>
      <c r="K41" s="5"/>
      <c r="L41" s="5"/>
    </row>
    <row r="42" spans="1:12" ht="12.75" customHeight="1">
      <c r="B42" s="15" t="s">
        <v>87</v>
      </c>
      <c r="C42" s="2">
        <f>IF('T4-4a. Reinsurance'!C42="Yes",0.5,0)</f>
        <v>0.5</v>
      </c>
      <c r="D42" s="2">
        <f>IF('T4-4a. Reinsurance'!D42="Yes",0.5,0)</f>
        <v>0</v>
      </c>
      <c r="E42" s="2">
        <f>IF('T4-4a. Reinsurance'!E42="Yes",0.5,0)</f>
        <v>0</v>
      </c>
      <c r="F42" s="2">
        <f>IF('T4-4a. Reinsurance'!F42="Yes",0.5,0)</f>
        <v>0.5</v>
      </c>
      <c r="G42" s="2">
        <f>IF('T4-4a. Reinsurance'!G42="Yes",0.5,0)</f>
        <v>0</v>
      </c>
      <c r="H42" s="2">
        <f>IF('T4-4a. Reinsurance'!H42="Yes",0.5,0)</f>
        <v>0</v>
      </c>
      <c r="I42" s="2">
        <f>IF('T4-4a. Reinsurance'!I42="Yes",0.5,0)</f>
        <v>0</v>
      </c>
      <c r="J42" s="2">
        <f>IF('T4-4a. Reinsurance'!J42="Yes",0.5,0)</f>
        <v>0</v>
      </c>
      <c r="K42" s="2">
        <f>IF('T4-4a. Reinsurance'!K42="Yes",0.5,0)</f>
        <v>0.5</v>
      </c>
      <c r="L42" s="2">
        <f>IF('T4-4a. Reinsurance'!L42="Yes",0.5,0)</f>
        <v>0</v>
      </c>
    </row>
    <row r="43" spans="1:12" ht="12.75" customHeight="1">
      <c r="B43" s="15" t="s">
        <v>88</v>
      </c>
      <c r="C43" s="2">
        <f>IF('T4-4a. Reinsurance'!C43="Yes",0.3,0)</f>
        <v>0.3</v>
      </c>
      <c r="D43" s="2">
        <f>IF('T4-4a. Reinsurance'!D43="Yes",0.3,0)</f>
        <v>0</v>
      </c>
      <c r="E43" s="2">
        <f>IF('T4-4a. Reinsurance'!E43="Yes",0.3,0)</f>
        <v>0</v>
      </c>
      <c r="F43" s="2">
        <f>IF('T4-4a. Reinsurance'!F43="Yes",0.3,0)</f>
        <v>0.3</v>
      </c>
      <c r="G43" s="2">
        <f>IF('T4-4a. Reinsurance'!G43="Yes",0.3,0)</f>
        <v>0.3</v>
      </c>
      <c r="H43" s="2">
        <f>IF('T4-4a. Reinsurance'!H43="Yes",0.3,0)</f>
        <v>0</v>
      </c>
      <c r="I43" s="2">
        <f>IF('T4-4a. Reinsurance'!I43="Yes",0.3,0)</f>
        <v>0</v>
      </c>
      <c r="J43" s="2">
        <f>IF('T4-4a. Reinsurance'!J43="Yes",0.3,0)</f>
        <v>0</v>
      </c>
      <c r="K43" s="2">
        <f>IF('T4-4a. Reinsurance'!K43="Yes",0.3,0)</f>
        <v>0</v>
      </c>
      <c r="L43" s="2">
        <f>IF('T4-4a. Reinsurance'!L43="Yes",0.3,0)</f>
        <v>0</v>
      </c>
    </row>
    <row r="44" spans="1:12" ht="12.75" customHeight="1">
      <c r="B44" s="15" t="s">
        <v>89</v>
      </c>
      <c r="C44" s="2">
        <f>IF('T4-4a. Reinsurance'!C44="Yes",0.2,0)</f>
        <v>0</v>
      </c>
      <c r="D44" s="2">
        <f>IF('T4-4a. Reinsurance'!D44="Yes",0.2,0)</f>
        <v>0</v>
      </c>
      <c r="E44" s="2">
        <f>IF('T4-4a. Reinsurance'!E44="Yes",0.2,0)</f>
        <v>0</v>
      </c>
      <c r="F44" s="2">
        <f>IF('T4-4a. Reinsurance'!F44="Yes",0.2,0)</f>
        <v>0.2</v>
      </c>
      <c r="G44" s="2">
        <f>IF('T4-4a. Reinsurance'!G44="Yes",0.2,0)</f>
        <v>0</v>
      </c>
      <c r="H44" s="2">
        <f>IF('T4-4a. Reinsurance'!H44="Yes",0.2,0)</f>
        <v>0</v>
      </c>
      <c r="I44" s="2">
        <f>IF('T4-4a. Reinsurance'!I44="Yes",0.2,0)</f>
        <v>0</v>
      </c>
      <c r="J44" s="2">
        <f>IF('T4-4a. Reinsurance'!J44="Yes",0.2,0)</f>
        <v>0</v>
      </c>
      <c r="K44" s="2">
        <f>IF('T4-4a. Reinsurance'!K44="Yes",0.2,0)</f>
        <v>0</v>
      </c>
      <c r="L44" s="2">
        <f>IF('T4-4a. Reinsurance'!L44="Yes",0.2,0)</f>
        <v>0</v>
      </c>
    </row>
    <row r="45" spans="1:12" ht="12.75" customHeight="1">
      <c r="B45" s="15" t="s">
        <v>90</v>
      </c>
      <c r="C45" s="2"/>
      <c r="D45" s="2"/>
      <c r="E45" s="2"/>
      <c r="F45" s="2"/>
      <c r="G45" s="2"/>
      <c r="H45" s="2"/>
      <c r="I45" s="2"/>
      <c r="J45" s="2"/>
      <c r="K45" s="2"/>
      <c r="L45" s="2"/>
    </row>
    <row r="46" spans="1:12" ht="12.75" customHeight="1">
      <c r="B46" s="16" t="s">
        <v>61</v>
      </c>
      <c r="C46" s="2"/>
      <c r="D46" s="2"/>
      <c r="E46" s="2"/>
      <c r="F46" s="2"/>
      <c r="G46" s="2"/>
      <c r="H46" s="2"/>
      <c r="I46" s="2"/>
      <c r="J46" s="2"/>
      <c r="K46" s="2"/>
      <c r="L46" s="2"/>
    </row>
    <row r="47" spans="1:12" ht="12.75" customHeight="1">
      <c r="B47" s="6"/>
      <c r="D47" s="5"/>
      <c r="E47" s="5"/>
      <c r="F47" s="5"/>
      <c r="G47" s="5"/>
      <c r="H47" s="5"/>
      <c r="I47" s="5"/>
      <c r="J47" s="5"/>
      <c r="K47" s="5"/>
      <c r="L47" s="5"/>
    </row>
    <row r="48" spans="1:12" ht="12.75" customHeight="1">
      <c r="A48" s="10">
        <v>5</v>
      </c>
      <c r="B48" s="1" t="s">
        <v>224</v>
      </c>
      <c r="C48" s="2"/>
      <c r="D48" s="2"/>
      <c r="E48" s="2"/>
      <c r="F48" s="2"/>
      <c r="G48" s="2"/>
      <c r="H48" s="2"/>
      <c r="I48" s="2"/>
      <c r="J48" s="2"/>
      <c r="K48" s="2"/>
      <c r="L48" s="2"/>
    </row>
    <row r="49" spans="1:12" ht="12.75" customHeight="1">
      <c r="B49" s="15" t="s">
        <v>91</v>
      </c>
      <c r="C49" s="2">
        <f>IF('T4-4a. Reinsurance'!C48="Not allowed",1,IF('T4-4a. Reinsurance'!C49="No",0.4,0))</f>
        <v>0</v>
      </c>
      <c r="D49" s="2">
        <f>IF('T4-4a. Reinsurance'!D48="Not allowed",1,IF('T4-4a. Reinsurance'!D49="No",0.4,0))</f>
        <v>0.4</v>
      </c>
      <c r="E49" s="2">
        <f>IF('T4-4a. Reinsurance'!E48="Not allowed",1,IF('T4-4a. Reinsurance'!E49="No",0.4,0))</f>
        <v>0</v>
      </c>
      <c r="F49" s="2">
        <f>IF('T4-4a. Reinsurance'!F48="Not allowed",1,IF('T4-4a. Reinsurance'!F49="No",0.4,0))</f>
        <v>0</v>
      </c>
      <c r="G49" s="2">
        <f>IF('T4-4a. Reinsurance'!G48="Not allowed",1,IF('T4-4a. Reinsurance'!G49="No",0.4,0))</f>
        <v>0</v>
      </c>
      <c r="H49" s="2">
        <f>IF('T4-4a. Reinsurance'!H48="Not allowed",1,IF('T4-4a. Reinsurance'!H49="No",0.4,0))</f>
        <v>1</v>
      </c>
      <c r="I49" s="2">
        <f>IF('T4-4a. Reinsurance'!I48="Not allowed",1,IF('T4-4a. Reinsurance'!I49="No",0.4,0))</f>
        <v>0</v>
      </c>
      <c r="J49" s="2">
        <f>IF('T4-4a. Reinsurance'!J48="Not allowed",1,IF('T4-4a. Reinsurance'!J49="No",0.4,0))</f>
        <v>0</v>
      </c>
      <c r="K49" s="2">
        <f>IF('T4-4a. Reinsurance'!K48="Not allowed",1,IF('T4-4a. Reinsurance'!K49="No",0.4,0))</f>
        <v>0</v>
      </c>
      <c r="L49" s="2">
        <f>IF('T4-4a. Reinsurance'!L48="Not allowed",1,IF('T4-4a. Reinsurance'!L49="No",0.4,0))</f>
        <v>0</v>
      </c>
    </row>
    <row r="50" spans="1:12" ht="12.75" customHeight="1">
      <c r="B50" s="15" t="s">
        <v>163</v>
      </c>
      <c r="C50" s="2">
        <f>IF('T4-4a. Reinsurance'!C50="No",0.5,0)</f>
        <v>0.5</v>
      </c>
      <c r="D50" s="2">
        <f>IF('T4-4a. Reinsurance'!D50="No",0.5,0)</f>
        <v>0</v>
      </c>
      <c r="E50" s="2">
        <f>IF('T4-4a. Reinsurance'!E50="No",0.5,0)</f>
        <v>0.5</v>
      </c>
      <c r="F50" s="2">
        <f>IF('T4-4a. Reinsurance'!F50="No",0.5,0)</f>
        <v>0</v>
      </c>
      <c r="G50" s="2">
        <f>IF('T4-4a. Reinsurance'!G50="No",0.5,0)</f>
        <v>0</v>
      </c>
      <c r="H50" s="2">
        <f>IF('T4-4a. Reinsurance'!H50="No",0.5,0)</f>
        <v>0</v>
      </c>
      <c r="I50" s="2">
        <f>IF('T4-4a. Reinsurance'!I50="No",0.5,0)</f>
        <v>0</v>
      </c>
      <c r="J50" s="2">
        <f>IF('T4-4a. Reinsurance'!J50="No",0.5,0)</f>
        <v>0</v>
      </c>
      <c r="K50" s="2">
        <f>IF('T4-4a. Reinsurance'!K50="No",0.5,0)</f>
        <v>0</v>
      </c>
      <c r="L50" s="2">
        <f>IF('T4-4a. Reinsurance'!L50="No",0.5,0)</f>
        <v>0.5</v>
      </c>
    </row>
    <row r="51" spans="1:12" ht="12.75" customHeight="1">
      <c r="B51" s="15" t="s">
        <v>92</v>
      </c>
      <c r="C51" s="2">
        <f>IF('T4-4a. Reinsurance'!C51="No",0.1,0)</f>
        <v>0.1</v>
      </c>
      <c r="D51" s="2">
        <f>IF('T4-4a. Reinsurance'!D51="No",0.1,0)</f>
        <v>0</v>
      </c>
      <c r="E51" s="2">
        <f>IF('T4-4a. Reinsurance'!E51="No",0.1,0)</f>
        <v>0.1</v>
      </c>
      <c r="F51" s="2">
        <f>IF('T4-4a. Reinsurance'!F51="No",0.1,0)</f>
        <v>0</v>
      </c>
      <c r="G51" s="2">
        <f>IF('T4-4a. Reinsurance'!G51="No",0.1,0)</f>
        <v>0</v>
      </c>
      <c r="H51" s="2">
        <f>IF('T4-4a. Reinsurance'!H51="No",0.1,0)</f>
        <v>0</v>
      </c>
      <c r="I51" s="2">
        <f>IF('T4-4a. Reinsurance'!I51="No",0.1,0)</f>
        <v>0</v>
      </c>
      <c r="J51" s="2">
        <f>IF('T4-4a. Reinsurance'!J51="No",0.1,0)</f>
        <v>0</v>
      </c>
      <c r="K51" s="2">
        <f>IF('T4-4a. Reinsurance'!K51="No",0.1,0)</f>
        <v>0.1</v>
      </c>
      <c r="L51" s="2">
        <f>IF('T4-4a. Reinsurance'!L51="No",0.1,0)</f>
        <v>0</v>
      </c>
    </row>
    <row r="52" spans="1:12" ht="12.75" customHeight="1">
      <c r="B52" s="6" t="s">
        <v>61</v>
      </c>
      <c r="D52" s="5"/>
      <c r="E52" s="5"/>
      <c r="F52" s="5"/>
      <c r="G52" s="5"/>
      <c r="H52" s="5"/>
      <c r="I52" s="5"/>
      <c r="J52" s="5"/>
      <c r="K52" s="5"/>
      <c r="L52" s="5"/>
    </row>
    <row r="53" spans="1:12" ht="12.75" customHeight="1">
      <c r="B53" s="6"/>
      <c r="D53" s="5"/>
      <c r="E53" s="5"/>
      <c r="F53" s="5"/>
      <c r="G53" s="5"/>
      <c r="H53" s="5"/>
      <c r="I53" s="5"/>
      <c r="J53" s="5"/>
      <c r="K53" s="5"/>
      <c r="L53" s="5"/>
    </row>
    <row r="54" spans="1:12" ht="12.75" customHeight="1">
      <c r="A54" s="3">
        <v>6</v>
      </c>
      <c r="B54" s="3" t="s">
        <v>228</v>
      </c>
      <c r="C54" s="3">
        <f>IF('T4-4a. Reinsurance'!C54="","..",IF('T4-4a. Reinsurance'!C54="..","..",IF('T4-4a. Reinsurance'!C54="No",0,1)))</f>
        <v>0</v>
      </c>
      <c r="D54" s="3">
        <f>IF('T4-4a. Reinsurance'!D54="","..",IF('T4-4a. Reinsurance'!D54="..","..",IF('T4-4a. Reinsurance'!D54="No",0,1)))</f>
        <v>0</v>
      </c>
      <c r="E54" s="3">
        <f>IF('T4-4a. Reinsurance'!E54="","..",IF('T4-4a. Reinsurance'!E54="..","..",IF('T4-4a. Reinsurance'!E54="No",0,1)))</f>
        <v>0</v>
      </c>
      <c r="F54" s="3">
        <f>IF('T4-4a. Reinsurance'!F54="","..",IF('T4-4a. Reinsurance'!F54="..","..",IF('T4-4a. Reinsurance'!F54="No",0,1)))</f>
        <v>0</v>
      </c>
      <c r="G54" s="3">
        <f>IF('T4-4a. Reinsurance'!G54="","..",IF('T4-4a. Reinsurance'!G54="..","..",IF('T4-4a. Reinsurance'!G54="No",0,1)))</f>
        <v>0</v>
      </c>
      <c r="H54" s="3">
        <f>IF('T4-4a. Reinsurance'!H54="","..",IF('T4-4a. Reinsurance'!H54="..","..",IF('T4-4a. Reinsurance'!H54="No",0,1)))</f>
        <v>1</v>
      </c>
      <c r="I54" s="3">
        <f>IF('T4-4a. Reinsurance'!I54="","..",IF('T4-4a. Reinsurance'!I54="..","..",IF('T4-4a. Reinsurance'!I54="No",0,1)))</f>
        <v>0</v>
      </c>
      <c r="J54" s="3">
        <f>IF('T4-4a. Reinsurance'!J54="","..",IF('T4-4a. Reinsurance'!J54="..","..",IF('T4-4a. Reinsurance'!J54="No",0,1)))</f>
        <v>0</v>
      </c>
      <c r="K54" s="3">
        <f>IF('T4-4a. Reinsurance'!K54="","..",IF('T4-4a. Reinsurance'!K54="..","..",IF('T4-4a. Reinsurance'!K54="No",0,1)))</f>
        <v>0</v>
      </c>
      <c r="L54" s="3">
        <f>IF('T4-4a. Reinsurance'!L54="","..",IF('T4-4a. Reinsurance'!L54="..","..",IF('T4-4a. Reinsurance'!L54="No",0,1)))</f>
        <v>0</v>
      </c>
    </row>
    <row r="55" spans="1:12" ht="12.75" customHeight="1">
      <c r="B55" s="5" t="s">
        <v>164</v>
      </c>
      <c r="C55" s="3">
        <f>IF('T4-4a. Reinsurance'!C55="","..",IF('T4-4a. Reinsurance'!C55="..","..",IF('T4-4a. Reinsurance'!C55="No",0,1)))</f>
        <v>0</v>
      </c>
      <c r="D55" s="3">
        <f>IF('T4-4a. Reinsurance'!D55="","..",IF('T4-4a. Reinsurance'!D55="..","..",IF('T4-4a. Reinsurance'!D55="No",0,1)))</f>
        <v>0</v>
      </c>
      <c r="E55" s="3">
        <f>IF('T4-4a. Reinsurance'!E55="","..",IF('T4-4a. Reinsurance'!E55="..","..",IF('T4-4a. Reinsurance'!E55="No",0,1)))</f>
        <v>1</v>
      </c>
      <c r="F55" s="3">
        <f>IF('T4-4a. Reinsurance'!F55="","..",IF('T4-4a. Reinsurance'!F55="..","..",IF('T4-4a. Reinsurance'!F55="No",0,1)))</f>
        <v>0</v>
      </c>
      <c r="G55" s="3">
        <f>IF('T4-4a. Reinsurance'!G55="","..",IF('T4-4a. Reinsurance'!G55="..","..",IF('T4-4a. Reinsurance'!G55="No",0,1)))</f>
        <v>1</v>
      </c>
      <c r="H55" s="3">
        <f>IF('T4-4a. Reinsurance'!H55="","..",IF('T4-4a. Reinsurance'!H55="..","..",IF('T4-4a. Reinsurance'!H55="No",0,1)))</f>
        <v>1</v>
      </c>
      <c r="I55" s="3">
        <f>IF('T4-4a. Reinsurance'!I55="","..",IF('T4-4a. Reinsurance'!I55="..","..",IF('T4-4a. Reinsurance'!I55="No",0,1)))</f>
        <v>0</v>
      </c>
      <c r="J55" s="3">
        <f>IF('T4-4a. Reinsurance'!J55="","..",IF('T4-4a. Reinsurance'!J55="..","..",IF('T4-4a. Reinsurance'!J55="No",0,1)))</f>
        <v>0</v>
      </c>
      <c r="K55" s="3">
        <f>IF('T4-4a. Reinsurance'!K55="","..",IF('T4-4a. Reinsurance'!K55="..","..",IF('T4-4a. Reinsurance'!K55="No",0,1)))</f>
        <v>1</v>
      </c>
      <c r="L55" s="3">
        <f>IF('T4-4a. Reinsurance'!L55="","..",IF('T4-4a. Reinsurance'!L55="..","..",IF('T4-4a. Reinsurance'!L55="No",0,1)))</f>
        <v>0</v>
      </c>
    </row>
    <row r="56" spans="1:12" ht="12.75" customHeight="1">
      <c r="B56" s="5" t="s">
        <v>165</v>
      </c>
      <c r="D56" s="5"/>
      <c r="E56" s="5"/>
      <c r="F56" s="5"/>
      <c r="G56" s="5"/>
      <c r="H56" s="5"/>
      <c r="I56" s="5"/>
      <c r="J56" s="5"/>
      <c r="K56" s="5"/>
      <c r="L56" s="5"/>
    </row>
    <row r="57" spans="1:12" ht="12.75" customHeight="1">
      <c r="B57" s="6" t="s">
        <v>166</v>
      </c>
      <c r="D57" s="5"/>
      <c r="E57" s="5"/>
      <c r="F57" s="5"/>
      <c r="G57" s="5"/>
      <c r="H57" s="5"/>
      <c r="I57" s="5"/>
      <c r="J57" s="5"/>
      <c r="K57" s="5"/>
      <c r="L57" s="5"/>
    </row>
    <row r="58" spans="1:12" ht="12.75" customHeight="1">
      <c r="B58" s="6" t="s">
        <v>61</v>
      </c>
      <c r="D58" s="5"/>
      <c r="E58" s="5"/>
      <c r="F58" s="5"/>
      <c r="G58" s="5"/>
      <c r="H58" s="5"/>
      <c r="I58" s="5"/>
      <c r="J58" s="5"/>
      <c r="K58" s="5"/>
      <c r="L58" s="5"/>
    </row>
    <row r="59" spans="1:12" ht="12.75" customHeight="1">
      <c r="B59" s="6"/>
      <c r="D59" s="5"/>
      <c r="E59" s="5"/>
      <c r="F59" s="5"/>
      <c r="G59" s="5"/>
      <c r="H59" s="5"/>
      <c r="I59" s="5"/>
      <c r="J59" s="5"/>
      <c r="K59" s="5"/>
      <c r="L59" s="5"/>
    </row>
    <row r="60" spans="1:12" ht="12.75" customHeight="1">
      <c r="A60" s="10">
        <v>7</v>
      </c>
      <c r="B60" s="1" t="s">
        <v>167</v>
      </c>
      <c r="C60" s="2"/>
      <c r="D60" s="2"/>
      <c r="E60" s="2"/>
      <c r="F60" s="2"/>
      <c r="G60" s="2"/>
      <c r="H60" s="2"/>
      <c r="I60" s="2"/>
      <c r="J60" s="2"/>
      <c r="K60" s="2"/>
      <c r="L60" s="2"/>
    </row>
    <row r="61" spans="1:12" ht="12.75" customHeight="1">
      <c r="B61" s="14" t="s">
        <v>168</v>
      </c>
      <c r="C61" s="5">
        <f>IF('T4-4a. Reinsurance'!C61="..","..",IF('T4-4a. Reinsurance'!C61="Yes",0,1))</f>
        <v>0</v>
      </c>
      <c r="D61" s="5">
        <f>IF('T4-4a. Reinsurance'!D61="..","..",IF('T4-4a. Reinsurance'!D61="Yes",0,1))</f>
        <v>0</v>
      </c>
      <c r="E61" s="5">
        <f>IF('T4-4a. Reinsurance'!E61="..","..",IF('T4-4a. Reinsurance'!E61="Yes",0,1))</f>
        <v>0</v>
      </c>
      <c r="F61" s="5">
        <f>IF('T4-4a. Reinsurance'!F61="..","..",IF('T4-4a. Reinsurance'!F61="Yes",0,1))</f>
        <v>0</v>
      </c>
      <c r="G61" s="5">
        <f>IF('T4-4a. Reinsurance'!G61="..","..",IF('T4-4a. Reinsurance'!G61="Yes",0,1))</f>
        <v>0</v>
      </c>
      <c r="H61" s="5">
        <f>IF('T4-4a. Reinsurance'!H61="..","..",IF('T4-4a. Reinsurance'!H61="Yes",0,1))</f>
        <v>1</v>
      </c>
      <c r="I61" s="5">
        <f>IF('T4-4a. Reinsurance'!I61="..","..",IF('T4-4a. Reinsurance'!I61="Yes",0,1))</f>
        <v>0</v>
      </c>
      <c r="J61" s="5">
        <f>IF('T4-4a. Reinsurance'!J61="..","..",IF('T4-4a. Reinsurance'!J61="Yes",0,1))</f>
        <v>0</v>
      </c>
      <c r="K61" s="5">
        <f>IF('T4-4a. Reinsurance'!K61="..","..",IF('T4-4a. Reinsurance'!K61="Yes",0,1))</f>
        <v>0</v>
      </c>
      <c r="L61" s="5">
        <f>IF('T4-4a. Reinsurance'!L61="..","..",IF('T4-4a. Reinsurance'!L61="Yes",0,1))</f>
        <v>0</v>
      </c>
    </row>
    <row r="62" spans="1:12" ht="12.75" customHeight="1">
      <c r="B62" s="14" t="s">
        <v>169</v>
      </c>
      <c r="C62" s="5">
        <f>IF('T4-4a. Reinsurance'!C62="..","..",IF('T4-4a. Reinsurance'!C62="Yes",0,1))</f>
        <v>0</v>
      </c>
      <c r="D62" s="5">
        <f>IF('T4-4a. Reinsurance'!D62="..","..",IF('T4-4a. Reinsurance'!D62="Yes",0,1))</f>
        <v>0</v>
      </c>
      <c r="E62" s="5">
        <f>IF('T4-4a. Reinsurance'!E62="..","..",IF('T4-4a. Reinsurance'!E62="Yes",0,1))</f>
        <v>0</v>
      </c>
      <c r="F62" s="5">
        <f>IF('T4-4a. Reinsurance'!F62="..","..",IF('T4-4a. Reinsurance'!F62="Yes",0,1))</f>
        <v>0</v>
      </c>
      <c r="G62" s="5">
        <f>IF('T4-4a. Reinsurance'!G62="..","..",IF('T4-4a. Reinsurance'!G62="Yes",0,1))</f>
        <v>0</v>
      </c>
      <c r="H62" s="5">
        <f>IF('T4-4a. Reinsurance'!H62="..","..",IF('T4-4a. Reinsurance'!H62="Yes",0,1))</f>
        <v>1</v>
      </c>
      <c r="I62" s="5">
        <f>IF('T4-4a. Reinsurance'!I62="..","..",IF('T4-4a. Reinsurance'!I62="Yes",0,1))</f>
        <v>0</v>
      </c>
      <c r="J62" s="5">
        <f>IF('T4-4a. Reinsurance'!J62="..","..",IF('T4-4a. Reinsurance'!J62="Yes",0,1))</f>
        <v>0</v>
      </c>
      <c r="K62" s="5">
        <f>IF('T4-4a. Reinsurance'!K62="..","..",IF('T4-4a. Reinsurance'!K62="Yes",0,1))</f>
        <v>0</v>
      </c>
      <c r="L62" s="5">
        <f>IF('T4-4a. Reinsurance'!L62="..","..",IF('T4-4a. Reinsurance'!L62="Yes",0,1))</f>
        <v>0</v>
      </c>
    </row>
    <row r="63" spans="1:12" ht="12.75" customHeight="1">
      <c r="B63" s="6" t="s">
        <v>61</v>
      </c>
      <c r="D63" s="5"/>
      <c r="E63" s="5"/>
      <c r="F63" s="5"/>
      <c r="G63" s="5"/>
      <c r="H63" s="5"/>
      <c r="I63" s="5"/>
      <c r="J63" s="5"/>
      <c r="K63" s="5"/>
      <c r="L63" s="5"/>
    </row>
    <row r="64" spans="1:12" ht="12.75" customHeight="1">
      <c r="B64" s="6"/>
      <c r="D64" s="5"/>
      <c r="E64" s="5"/>
      <c r="F64" s="5"/>
      <c r="G64" s="5"/>
      <c r="H64" s="5"/>
      <c r="I64" s="5"/>
      <c r="J64" s="5"/>
      <c r="K64" s="5"/>
      <c r="L64" s="5"/>
    </row>
    <row r="65" spans="1:12" ht="12.75" customHeight="1">
      <c r="A65" s="10">
        <v>8</v>
      </c>
      <c r="B65" s="1" t="s">
        <v>170</v>
      </c>
      <c r="C65" s="2"/>
      <c r="D65" s="2"/>
      <c r="E65" s="2"/>
      <c r="F65" s="2"/>
      <c r="G65" s="2"/>
      <c r="H65" s="2"/>
      <c r="I65" s="2"/>
      <c r="J65" s="2"/>
      <c r="K65" s="2"/>
      <c r="L65" s="2"/>
    </row>
    <row r="66" spans="1:12" ht="12.75" customHeight="1">
      <c r="B66" s="14" t="s">
        <v>171</v>
      </c>
      <c r="C66" s="5">
        <f>IF('T4-4a. Reinsurance'!C66="Yes",1,0)</f>
        <v>0</v>
      </c>
      <c r="D66" s="5">
        <f>IF('T4-4a. Reinsurance'!D66="Yes",1,0)</f>
        <v>0</v>
      </c>
      <c r="E66" s="5">
        <f>IF('T4-4a. Reinsurance'!E66="Yes",1,0)</f>
        <v>0</v>
      </c>
      <c r="F66" s="5">
        <f>IF('T4-4a. Reinsurance'!F66="Yes",1,0)</f>
        <v>0</v>
      </c>
      <c r="G66" s="5">
        <f>IF('T4-4a. Reinsurance'!G66="Yes",1,0)</f>
        <v>0</v>
      </c>
      <c r="H66" s="5">
        <f>IF('T4-4a. Reinsurance'!H66="Yes",1,0)</f>
        <v>0</v>
      </c>
      <c r="I66" s="5">
        <f>IF('T4-4a. Reinsurance'!I66="Yes",1,0)</f>
        <v>0</v>
      </c>
      <c r="J66" s="5">
        <f>IF('T4-4a. Reinsurance'!J66="Yes",1,0)</f>
        <v>0</v>
      </c>
      <c r="K66" s="5">
        <f>IF('T4-4a. Reinsurance'!K66="Yes",1,0)</f>
        <v>0</v>
      </c>
      <c r="L66" s="5">
        <f>IF('T4-4a. Reinsurance'!L66="Yes",1,0)</f>
        <v>0</v>
      </c>
    </row>
    <row r="67" spans="1:12" ht="12.75" customHeight="1">
      <c r="B67" s="14" t="s">
        <v>172</v>
      </c>
      <c r="C67" s="5">
        <f>IF('T4-4a. Reinsurance'!C67="Yes",0.5,0)</f>
        <v>0</v>
      </c>
      <c r="D67" s="5">
        <f>IF('T4-4a. Reinsurance'!D67="Yes",0.5,0)</f>
        <v>0</v>
      </c>
      <c r="E67" s="5">
        <f>IF('T4-4a. Reinsurance'!E67="Yes",0.5,0)</f>
        <v>0</v>
      </c>
      <c r="F67" s="5">
        <f>IF('T4-4a. Reinsurance'!F67="Yes",0.5,0)</f>
        <v>0</v>
      </c>
      <c r="G67" s="5">
        <f>IF('T4-4a. Reinsurance'!G67="Yes",0.5,0)</f>
        <v>0</v>
      </c>
      <c r="H67" s="5">
        <f>IF('T4-4a. Reinsurance'!H67="Yes",0.5,0)</f>
        <v>0</v>
      </c>
      <c r="I67" s="5">
        <f>IF('T4-4a. Reinsurance'!I67="Yes",0.5,0)</f>
        <v>0</v>
      </c>
      <c r="J67" s="5">
        <f>IF('T4-4a. Reinsurance'!J67="Yes",0.5,0)</f>
        <v>0</v>
      </c>
      <c r="K67" s="5">
        <f>IF('T4-4a. Reinsurance'!K67="Yes",0.5,0)</f>
        <v>0</v>
      </c>
      <c r="L67" s="5">
        <f>IF('T4-4a. Reinsurance'!L67="Yes",0.5,0)</f>
        <v>0</v>
      </c>
    </row>
    <row r="68" spans="1:12" ht="12.75" customHeight="1">
      <c r="B68" s="14" t="s">
        <v>173</v>
      </c>
      <c r="D68" s="5"/>
      <c r="E68" s="5"/>
      <c r="F68" s="5"/>
      <c r="G68" s="5"/>
      <c r="H68" s="5"/>
      <c r="I68" s="5"/>
      <c r="J68" s="5"/>
      <c r="K68" s="5"/>
      <c r="L68" s="5"/>
    </row>
    <row r="69" spans="1:12" ht="12.75" customHeight="1">
      <c r="B69" s="6" t="s">
        <v>61</v>
      </c>
      <c r="D69" s="5"/>
      <c r="E69" s="5"/>
      <c r="F69" s="5"/>
      <c r="G69" s="5"/>
      <c r="H69" s="5"/>
      <c r="I69" s="5"/>
      <c r="J69" s="5"/>
      <c r="K69" s="5"/>
      <c r="L69" s="5"/>
    </row>
    <row r="70" spans="1:12" ht="12.75" customHeight="1">
      <c r="B70" s="6"/>
      <c r="D70" s="5"/>
      <c r="E70" s="5"/>
      <c r="F70" s="5"/>
      <c r="G70" s="5"/>
      <c r="H70" s="5"/>
      <c r="I70" s="5"/>
      <c r="J70" s="5"/>
      <c r="K70" s="5"/>
      <c r="L70" s="5"/>
    </row>
    <row r="71" spans="1:12" ht="12.75" customHeight="1">
      <c r="A71" s="10" t="s">
        <v>174</v>
      </c>
      <c r="B71" s="1" t="s">
        <v>175</v>
      </c>
      <c r="C71" s="2"/>
      <c r="D71" s="2"/>
      <c r="E71" s="2"/>
      <c r="F71" s="2"/>
      <c r="G71" s="2"/>
      <c r="H71" s="2"/>
      <c r="I71" s="2"/>
      <c r="J71" s="2"/>
      <c r="K71" s="2"/>
      <c r="L71" s="2"/>
    </row>
    <row r="72" spans="1:12" ht="12.75" customHeight="1">
      <c r="B72" s="1" t="s">
        <v>186</v>
      </c>
      <c r="C72" s="2"/>
      <c r="D72" s="2"/>
      <c r="E72" s="2"/>
      <c r="F72" s="2"/>
      <c r="G72" s="2"/>
      <c r="H72" s="2"/>
      <c r="I72" s="2"/>
      <c r="J72" s="2"/>
      <c r="K72" s="2"/>
      <c r="L72" s="2"/>
    </row>
    <row r="73" spans="1:12" ht="12.75" customHeight="1">
      <c r="B73" s="15" t="s">
        <v>176</v>
      </c>
      <c r="C73" s="2">
        <f>IF('T4-4a. Reinsurance'!C72="Not allowed", 1,IF('T4-4a. Reinsurance'!C73="Yes",1,0))</f>
        <v>0</v>
      </c>
      <c r="D73" s="2">
        <f>IF('T4-4a. Reinsurance'!D72="Not allowed", 1,IF('T4-4a. Reinsurance'!D73="Yes",1,0))</f>
        <v>0</v>
      </c>
      <c r="E73" s="2">
        <f>IF('T4-4a. Reinsurance'!E72="Not allowed", 1,IF('T4-4a. Reinsurance'!E73="Yes",1,0))</f>
        <v>0</v>
      </c>
      <c r="F73" s="2">
        <f>IF('T4-4a. Reinsurance'!F72="Not allowed", 1,IF('T4-4a. Reinsurance'!F73="Yes",1,0))</f>
        <v>0</v>
      </c>
      <c r="G73" s="2">
        <f>IF('T4-4a. Reinsurance'!G72="Not allowed", 1,IF('T4-4a. Reinsurance'!G73="Yes",1,0))</f>
        <v>0</v>
      </c>
      <c r="H73" s="2">
        <f>IF('T4-4a. Reinsurance'!H72="Not allowed", 1,IF('T4-4a. Reinsurance'!H73="Yes",1,0))</f>
        <v>0</v>
      </c>
      <c r="I73" s="2">
        <f>IF('T4-4a. Reinsurance'!I72="Not allowed", 1,IF('T4-4a. Reinsurance'!I73="Yes",1,0))</f>
        <v>0</v>
      </c>
      <c r="J73" s="2">
        <f>IF('T4-4a. Reinsurance'!J72="Not allowed", 1,IF('T4-4a. Reinsurance'!J73="Yes",1,0))</f>
        <v>0</v>
      </c>
      <c r="K73" s="2">
        <f>IF('T4-4a. Reinsurance'!K72="Not allowed", 1,IF('T4-4a. Reinsurance'!K73="Yes",1,0))</f>
        <v>0</v>
      </c>
      <c r="L73" s="2">
        <f>IF('T4-4a. Reinsurance'!L72="Not allowed", 1,IF('T4-4a. Reinsurance'!L73="Yes",1,0))</f>
        <v>0</v>
      </c>
    </row>
    <row r="74" spans="1:12" ht="12.75" customHeight="1">
      <c r="B74" s="15" t="s">
        <v>177</v>
      </c>
      <c r="C74" s="2">
        <f>IF('T4-4a. Reinsurance'!C74="Yes",0.3,0)</f>
        <v>0</v>
      </c>
      <c r="D74" s="2">
        <f>IF('T4-4a. Reinsurance'!D74="Yes",0.3,0)</f>
        <v>0</v>
      </c>
      <c r="E74" s="2">
        <f>IF('T4-4a. Reinsurance'!E74="Yes",0.3,0)</f>
        <v>0</v>
      </c>
      <c r="F74" s="2">
        <f>IF('T4-4a. Reinsurance'!F74="Yes",0.3,0)</f>
        <v>0</v>
      </c>
      <c r="G74" s="2">
        <f>IF('T4-4a. Reinsurance'!G74="Yes",0.3,0)</f>
        <v>0</v>
      </c>
      <c r="H74" s="2">
        <f>IF('T4-4a. Reinsurance'!H74="Yes",0.3,0)</f>
        <v>0.3</v>
      </c>
      <c r="I74" s="2">
        <f>IF('T4-4a. Reinsurance'!I74="Yes",0.3,0)</f>
        <v>0</v>
      </c>
      <c r="J74" s="2">
        <f>IF('T4-4a. Reinsurance'!J74="Yes",0.3,0)</f>
        <v>0</v>
      </c>
      <c r="K74" s="2">
        <f>IF('T4-4a. Reinsurance'!K74="Yes",0.3,0)</f>
        <v>0</v>
      </c>
      <c r="L74" s="2">
        <f>IF('T4-4a. Reinsurance'!L74="Yes",0.3,0)</f>
        <v>0</v>
      </c>
    </row>
    <row r="75" spans="1:12" ht="12.75" customHeight="1">
      <c r="B75" s="14" t="s">
        <v>178</v>
      </c>
      <c r="C75" s="5">
        <f>IF('T4-4a. Reinsurance'!C75="",0,0.6)</f>
        <v>0</v>
      </c>
      <c r="D75" s="5">
        <f>IF('T4-4a. Reinsurance'!D75="",0,0.6)</f>
        <v>0</v>
      </c>
      <c r="E75" s="5">
        <f>IF('T4-4a. Reinsurance'!E75="",0,0.6)</f>
        <v>0</v>
      </c>
      <c r="F75" s="5">
        <f>IF('T4-4a. Reinsurance'!F75="",0,0.6)</f>
        <v>0</v>
      </c>
      <c r="G75" s="5">
        <f>IF('T4-4a. Reinsurance'!G75="",0,0.6)</f>
        <v>0</v>
      </c>
      <c r="H75" s="5">
        <f>IF('T4-4a. Reinsurance'!H75="",0,0.6)</f>
        <v>0</v>
      </c>
      <c r="I75" s="5">
        <f>IF('T4-4a. Reinsurance'!I75="",0,0.6)</f>
        <v>0</v>
      </c>
      <c r="J75" s="5">
        <f>IF('T4-4a. Reinsurance'!J75="",0,0.6)</f>
        <v>0</v>
      </c>
      <c r="K75" s="5">
        <f>IF('T4-4a. Reinsurance'!K75="",0,0.6)</f>
        <v>0</v>
      </c>
      <c r="L75" s="5">
        <f>IF('T4-4a. Reinsurance'!L75="",0,0.6)</f>
        <v>0</v>
      </c>
    </row>
    <row r="76" spans="1:12" ht="12.75" customHeight="1">
      <c r="B76" s="15" t="s">
        <v>179</v>
      </c>
      <c r="C76" s="5">
        <f>IF('T4-4a. Reinsurance'!C76="",0,0.1)</f>
        <v>0</v>
      </c>
      <c r="D76" s="5">
        <f>IF('T4-4a. Reinsurance'!D76="",0,0.1)</f>
        <v>0</v>
      </c>
      <c r="E76" s="5">
        <f>IF('T4-4a. Reinsurance'!E76="",0,0.1)</f>
        <v>0</v>
      </c>
      <c r="F76" s="5">
        <f>IF('T4-4a. Reinsurance'!F76="",0,0.1)</f>
        <v>0</v>
      </c>
      <c r="G76" s="5">
        <f>IF('T4-4a. Reinsurance'!G76="",0,0.1)</f>
        <v>0</v>
      </c>
      <c r="H76" s="5">
        <f>IF('T4-4a. Reinsurance'!H76="",0,0.1)</f>
        <v>0</v>
      </c>
      <c r="I76" s="5">
        <f>IF('T4-4a. Reinsurance'!I76="",0,0.1)</f>
        <v>0</v>
      </c>
      <c r="J76" s="5">
        <f>IF('T4-4a. Reinsurance'!J76="",0,0.1)</f>
        <v>0</v>
      </c>
      <c r="K76" s="5">
        <f>IF('T4-4a. Reinsurance'!K76="",0,0.1)</f>
        <v>0</v>
      </c>
      <c r="L76" s="5">
        <f>IF('T4-4a. Reinsurance'!L76="",0,0.1)</f>
        <v>0</v>
      </c>
    </row>
    <row r="77" spans="1:12" ht="12.75" customHeight="1">
      <c r="B77" s="15" t="s">
        <v>66</v>
      </c>
      <c r="C77" s="2"/>
      <c r="D77" s="2"/>
      <c r="E77" s="2"/>
      <c r="F77" s="2"/>
      <c r="G77" s="2"/>
      <c r="H77" s="2"/>
      <c r="I77" s="2"/>
      <c r="J77" s="2"/>
      <c r="K77" s="2"/>
      <c r="L77" s="2"/>
    </row>
    <row r="78" spans="1:12" ht="12.75" customHeight="1">
      <c r="B78" s="16" t="s">
        <v>213</v>
      </c>
      <c r="C78" s="2"/>
      <c r="D78" s="2"/>
      <c r="E78" s="2"/>
      <c r="F78" s="2"/>
      <c r="G78" s="2"/>
      <c r="H78" s="2"/>
      <c r="I78" s="2"/>
      <c r="J78" s="2"/>
      <c r="K78" s="2"/>
      <c r="L78" s="2"/>
    </row>
    <row r="79" spans="1:12" ht="12.75" customHeight="1">
      <c r="B79" s="15" t="s">
        <v>176</v>
      </c>
      <c r="C79" s="2">
        <f>IF('T4-4a. Reinsurance'!C78="Not allowed", 1,IF('T4-4a. Reinsurance'!C79="Yes",1,0))</f>
        <v>0</v>
      </c>
      <c r="D79" s="2">
        <f>IF('T4-4a. Reinsurance'!D78="Not allowed", 1,IF('T4-4a. Reinsurance'!D79="Yes",1,0))</f>
        <v>0</v>
      </c>
      <c r="E79" s="2">
        <f>IF('T4-4a. Reinsurance'!E78="Not allowed", 1,IF('T4-4a. Reinsurance'!E79="Yes",1,0))</f>
        <v>0</v>
      </c>
      <c r="F79" s="2">
        <f>IF('T4-4a. Reinsurance'!F78="Not allowed", 1,IF('T4-4a. Reinsurance'!F79="Yes",1,0))</f>
        <v>0</v>
      </c>
      <c r="G79" s="2">
        <f>IF('T4-4a. Reinsurance'!G78="Not allowed", 1,IF('T4-4a. Reinsurance'!G79="Yes",1,0))</f>
        <v>0</v>
      </c>
      <c r="H79" s="2">
        <f>IF('T4-4a. Reinsurance'!H78="Not allowed", 1,IF('T4-4a. Reinsurance'!H79="Yes",1,0))</f>
        <v>1</v>
      </c>
      <c r="I79" s="2">
        <f>IF('T4-4a. Reinsurance'!I78="Not allowed", 1,IF('T4-4a. Reinsurance'!I79="Yes",1,0))</f>
        <v>0</v>
      </c>
      <c r="J79" s="2">
        <f>IF('T4-4a. Reinsurance'!J78="Not allowed", 1,IF('T4-4a. Reinsurance'!J79="Yes",1,0))</f>
        <v>0</v>
      </c>
      <c r="K79" s="2">
        <f>IF('T4-4a. Reinsurance'!K78="Not allowed", 1,IF('T4-4a. Reinsurance'!K79="Yes",1,0))</f>
        <v>0</v>
      </c>
      <c r="L79" s="2">
        <f>IF('T4-4a. Reinsurance'!L78="Not allowed", 1,IF('T4-4a. Reinsurance'!L79="Yes",1,0))</f>
        <v>0</v>
      </c>
    </row>
    <row r="80" spans="1:12" ht="12.75" customHeight="1">
      <c r="B80" s="15" t="s">
        <v>177</v>
      </c>
      <c r="C80" s="2">
        <f>IF('T4-4a. Reinsurance'!C80="Yes",0.3,0)</f>
        <v>0</v>
      </c>
      <c r="D80" s="2">
        <f>IF('T4-4a. Reinsurance'!D80="Yes",0.3,0)</f>
        <v>0</v>
      </c>
      <c r="E80" s="2">
        <f>IF('T4-4a. Reinsurance'!E80="Yes",0.3,0)</f>
        <v>0</v>
      </c>
      <c r="F80" s="2">
        <f>IF('T4-4a. Reinsurance'!F80="Yes",0.3,0)</f>
        <v>0</v>
      </c>
      <c r="G80" s="2">
        <f>IF('T4-4a. Reinsurance'!G80="Yes",0.3,0)</f>
        <v>0</v>
      </c>
      <c r="H80" s="2">
        <f>IF('T4-4a. Reinsurance'!H80="Yes",0.3,0)</f>
        <v>0</v>
      </c>
      <c r="I80" s="2">
        <f>IF('T4-4a. Reinsurance'!I80="Yes",0.3,0)</f>
        <v>0</v>
      </c>
      <c r="J80" s="2">
        <f>IF('T4-4a. Reinsurance'!J80="Yes",0.3,0)</f>
        <v>0</v>
      </c>
      <c r="K80" s="2">
        <f>IF('T4-4a. Reinsurance'!K80="Yes",0.3,0)</f>
        <v>0</v>
      </c>
      <c r="L80" s="2">
        <f>IF('T4-4a. Reinsurance'!L80="Yes",0.3,0)</f>
        <v>0</v>
      </c>
    </row>
    <row r="81" spans="1:12" ht="12.75" customHeight="1">
      <c r="B81" s="14" t="s">
        <v>178</v>
      </c>
      <c r="C81" s="5">
        <f>IF('T4-4a. Reinsurance'!C81="",0,0.6)</f>
        <v>0</v>
      </c>
      <c r="D81" s="5">
        <f>IF('T4-4a. Reinsurance'!D81="",0,0.6)</f>
        <v>0</v>
      </c>
      <c r="E81" s="5">
        <f>IF('T4-4a. Reinsurance'!E81="",0,0.6)</f>
        <v>0</v>
      </c>
      <c r="F81" s="5">
        <f>IF('T4-4a. Reinsurance'!F81="",0,0.6)</f>
        <v>0</v>
      </c>
      <c r="G81" s="5">
        <f>IF('T4-4a. Reinsurance'!G81="",0,0.6)</f>
        <v>0</v>
      </c>
      <c r="H81" s="5">
        <f>IF('T4-4a. Reinsurance'!H81="",0,0.6)</f>
        <v>0</v>
      </c>
      <c r="I81" s="5">
        <f>IF('T4-4a. Reinsurance'!I81="",0,0.6)</f>
        <v>0.6</v>
      </c>
      <c r="J81" s="5">
        <f>IF('T4-4a. Reinsurance'!J81="",0,0.6)</f>
        <v>0</v>
      </c>
      <c r="K81" s="5">
        <f>IF('T4-4a. Reinsurance'!K81="",0,0.6)</f>
        <v>0</v>
      </c>
      <c r="L81" s="5">
        <f>IF('T4-4a. Reinsurance'!L81="",0,0.6)</f>
        <v>0</v>
      </c>
    </row>
    <row r="82" spans="1:12" ht="12.75" customHeight="1">
      <c r="B82" s="15" t="s">
        <v>179</v>
      </c>
      <c r="C82" s="5">
        <f>IF('T4-4a. Reinsurance'!C82="",0,0.1)</f>
        <v>0</v>
      </c>
      <c r="D82" s="5">
        <f>IF('T4-4a. Reinsurance'!D82="",0,0.1)</f>
        <v>0</v>
      </c>
      <c r="E82" s="5">
        <f>IF('T4-4a. Reinsurance'!E82="",0,0.1)</f>
        <v>0</v>
      </c>
      <c r="F82" s="5">
        <f>IF('T4-4a. Reinsurance'!F82="",0,0.1)</f>
        <v>0</v>
      </c>
      <c r="G82" s="5">
        <f>IF('T4-4a. Reinsurance'!G82="",0,0.1)</f>
        <v>0</v>
      </c>
      <c r="H82" s="5">
        <f>IF('T4-4a. Reinsurance'!H82="",0,0.1)</f>
        <v>0</v>
      </c>
      <c r="I82" s="5">
        <f>IF('T4-4a. Reinsurance'!I82="",0,0.1)</f>
        <v>0.1</v>
      </c>
      <c r="J82" s="5">
        <f>IF('T4-4a. Reinsurance'!J82="",0,0.1)</f>
        <v>0</v>
      </c>
      <c r="K82" s="5">
        <f>IF('T4-4a. Reinsurance'!K82="",0,0.1)</f>
        <v>0</v>
      </c>
      <c r="L82" s="5">
        <f>IF('T4-4a. Reinsurance'!L82="",0,0.1)</f>
        <v>0</v>
      </c>
    </row>
    <row r="83" spans="1:12" ht="12.75" customHeight="1">
      <c r="B83" s="15" t="s">
        <v>66</v>
      </c>
      <c r="C83" s="2"/>
      <c r="D83" s="2"/>
      <c r="E83" s="2"/>
      <c r="F83" s="2"/>
      <c r="G83" s="2"/>
      <c r="H83" s="2"/>
      <c r="I83" s="2"/>
      <c r="J83" s="2"/>
      <c r="K83" s="2"/>
      <c r="L83" s="2"/>
    </row>
    <row r="84" spans="1:12" ht="12.75" customHeight="1">
      <c r="B84" s="6" t="s">
        <v>61</v>
      </c>
      <c r="D84" s="5"/>
      <c r="E84" s="5"/>
      <c r="F84" s="5"/>
      <c r="G84" s="5"/>
      <c r="H84" s="5"/>
      <c r="I84" s="5"/>
      <c r="J84" s="5"/>
      <c r="K84" s="5"/>
      <c r="L84" s="5"/>
    </row>
    <row r="85" spans="1:12" ht="12.75" customHeight="1">
      <c r="B85" s="15"/>
      <c r="C85" s="2"/>
      <c r="D85" s="2"/>
      <c r="E85" s="2"/>
      <c r="F85" s="2"/>
      <c r="G85" s="2"/>
      <c r="H85" s="2"/>
      <c r="I85" s="2"/>
      <c r="J85" s="2"/>
      <c r="K85" s="2"/>
      <c r="L85" s="2"/>
    </row>
    <row r="86" spans="1:12" ht="12.75" customHeight="1">
      <c r="A86" s="10" t="s">
        <v>180</v>
      </c>
      <c r="B86" s="1" t="s">
        <v>181</v>
      </c>
      <c r="C86" s="2"/>
      <c r="D86" s="2"/>
      <c r="E86" s="2"/>
      <c r="F86" s="2"/>
      <c r="G86" s="2"/>
      <c r="H86" s="2"/>
      <c r="I86" s="2"/>
      <c r="J86" s="2"/>
      <c r="K86" s="2"/>
      <c r="L86" s="2"/>
    </row>
    <row r="87" spans="1:12" ht="12.75" customHeight="1">
      <c r="B87" s="1" t="s">
        <v>186</v>
      </c>
      <c r="C87" s="2"/>
      <c r="D87" s="2"/>
      <c r="E87" s="2"/>
      <c r="F87" s="2"/>
      <c r="G87" s="2"/>
      <c r="H87" s="2"/>
      <c r="I87" s="2"/>
      <c r="J87" s="2"/>
      <c r="K87" s="2"/>
      <c r="L87" s="2"/>
    </row>
    <row r="88" spans="1:12" ht="12.75" customHeight="1">
      <c r="B88" s="15" t="s">
        <v>182</v>
      </c>
      <c r="C88" s="2">
        <f>IF('T4-4a. Reinsurance'!C87="Not allowed", 1,IF('T4-4a. Reinsurance'!C88="Yes",1,0))</f>
        <v>0</v>
      </c>
      <c r="D88" s="2">
        <f>IF('T4-4a. Reinsurance'!D87="Not allowed", 1,IF('T4-4a. Reinsurance'!D88="Yes",1,0))</f>
        <v>0</v>
      </c>
      <c r="E88" s="2">
        <f>IF('T4-4a. Reinsurance'!E87="Not allowed", 1,IF('T4-4a. Reinsurance'!E88="Yes",1,0))</f>
        <v>0</v>
      </c>
      <c r="F88" s="2">
        <f>IF('T4-4a. Reinsurance'!F87="Not allowed", 1,IF('T4-4a. Reinsurance'!F88="Yes",1,0))</f>
        <v>0</v>
      </c>
      <c r="G88" s="2">
        <f>IF('T4-4a. Reinsurance'!G87="Not allowed", 1,IF('T4-4a. Reinsurance'!G88="Yes",1,0))</f>
        <v>0</v>
      </c>
      <c r="H88" s="2">
        <f>IF('T4-4a. Reinsurance'!H87="Not allowed", 1,IF('T4-4a. Reinsurance'!H88="Yes",1,0))</f>
        <v>1</v>
      </c>
      <c r="I88" s="2">
        <f>IF('T4-4a. Reinsurance'!I87="Not allowed", 1,IF('T4-4a. Reinsurance'!I88="Yes",1,0))</f>
        <v>0</v>
      </c>
      <c r="J88" s="2">
        <f>IF('T4-4a. Reinsurance'!J87="Not allowed", 1,IF('T4-4a. Reinsurance'!J88="Yes",1,0))</f>
        <v>0</v>
      </c>
      <c r="K88" s="2">
        <f>IF('T4-4a. Reinsurance'!K87="Not allowed", 1,IF('T4-4a. Reinsurance'!K88="Yes",1,0))</f>
        <v>0</v>
      </c>
      <c r="L88" s="2">
        <f>IF('T4-4a. Reinsurance'!L87="Not allowed", 1,IF('T4-4a. Reinsurance'!L88="Yes",1,0))</f>
        <v>1</v>
      </c>
    </row>
    <row r="89" spans="1:12" ht="12.75" customHeight="1">
      <c r="B89" s="15" t="s">
        <v>183</v>
      </c>
      <c r="C89" s="2">
        <f>IF('T4-4a. Reinsurance'!C89="Yes",0.5,0)</f>
        <v>0</v>
      </c>
      <c r="D89" s="2">
        <f>IF('T4-4a. Reinsurance'!D89="Yes",0.5,0)</f>
        <v>0</v>
      </c>
      <c r="E89" s="2">
        <f>IF('T4-4a. Reinsurance'!E89="Yes",0.5,0)</f>
        <v>0.5</v>
      </c>
      <c r="F89" s="2">
        <f>IF('T4-4a. Reinsurance'!F89="Yes",0.5,0)</f>
        <v>0</v>
      </c>
      <c r="G89" s="2">
        <f>IF('T4-4a. Reinsurance'!G89="Yes",0.5,0)</f>
        <v>0</v>
      </c>
      <c r="H89" s="2">
        <f>IF('T4-4a. Reinsurance'!H89="Yes",0.5,0)</f>
        <v>0</v>
      </c>
      <c r="I89" s="2">
        <f>IF('T4-4a. Reinsurance'!I89="Yes",0.5,0)</f>
        <v>0.5</v>
      </c>
      <c r="J89" s="2">
        <f>IF('T4-4a. Reinsurance'!J89="Yes",0.5,0)</f>
        <v>0</v>
      </c>
      <c r="K89" s="2">
        <f>IF('T4-4a. Reinsurance'!K89="Yes",0.5,0)</f>
        <v>0.5</v>
      </c>
      <c r="L89" s="2">
        <f>IF('T4-4a. Reinsurance'!L89="Yes",0.5,0)</f>
        <v>0</v>
      </c>
    </row>
    <row r="90" spans="1:12" ht="12.75" customHeight="1">
      <c r="B90" s="15" t="s">
        <v>184</v>
      </c>
      <c r="C90" s="2">
        <f>IF('T4-4a. Reinsurance'!C90="Yes",0.1,0)</f>
        <v>0</v>
      </c>
      <c r="D90" s="2">
        <f>IF('T4-4a. Reinsurance'!D90="Yes",0.1,0)</f>
        <v>0</v>
      </c>
      <c r="E90" s="2">
        <f>IF('T4-4a. Reinsurance'!E90="Yes",0.1,0)</f>
        <v>0</v>
      </c>
      <c r="F90" s="2">
        <f>IF('T4-4a. Reinsurance'!F90="Yes",0.1,0)</f>
        <v>0</v>
      </c>
      <c r="G90" s="2">
        <f>IF('T4-4a. Reinsurance'!G90="Yes",0.1,0)</f>
        <v>0</v>
      </c>
      <c r="H90" s="2">
        <f>IF('T4-4a. Reinsurance'!H90="Yes",0.1,0)</f>
        <v>0</v>
      </c>
      <c r="I90" s="2">
        <f>IF('T4-4a. Reinsurance'!I90="Yes",0.1,0)</f>
        <v>0.1</v>
      </c>
      <c r="J90" s="2">
        <f>IF('T4-4a. Reinsurance'!J90="Yes",0.1,0)</f>
        <v>0</v>
      </c>
      <c r="K90" s="2">
        <f>IF('T4-4a. Reinsurance'!K90="Yes",0.1,0)</f>
        <v>0.1</v>
      </c>
      <c r="L90" s="2">
        <f>IF('T4-4a. Reinsurance'!L90="Yes",0.1,0)</f>
        <v>0</v>
      </c>
    </row>
    <row r="91" spans="1:12" ht="12.75" customHeight="1">
      <c r="B91" s="15" t="s">
        <v>96</v>
      </c>
      <c r="C91" s="2"/>
      <c r="D91" s="2"/>
      <c r="E91" s="2"/>
      <c r="F91" s="2"/>
      <c r="G91" s="2"/>
      <c r="H91" s="2"/>
      <c r="I91" s="2"/>
      <c r="J91" s="2"/>
      <c r="K91" s="2"/>
      <c r="L91" s="2"/>
    </row>
    <row r="92" spans="1:12" ht="12.75" customHeight="1">
      <c r="B92" s="16" t="s">
        <v>213</v>
      </c>
      <c r="C92" s="2"/>
      <c r="D92" s="2"/>
      <c r="E92" s="2"/>
      <c r="F92" s="2"/>
      <c r="G92" s="2"/>
      <c r="H92" s="2"/>
      <c r="I92" s="2"/>
      <c r="J92" s="2"/>
      <c r="K92" s="2"/>
      <c r="L92" s="2"/>
    </row>
    <row r="93" spans="1:12" ht="12.75" customHeight="1">
      <c r="B93" s="15" t="s">
        <v>182</v>
      </c>
      <c r="C93" s="2">
        <f>IF('T4-4a. Reinsurance'!C92="Not allowed", 1,IF('T4-4a. Reinsurance'!C93="Yes",1,0))</f>
        <v>0</v>
      </c>
      <c r="D93" s="2">
        <f>IF('T4-4a. Reinsurance'!D92="Not allowed", 1,IF('T4-4a. Reinsurance'!D93="Yes",1,0))</f>
        <v>0</v>
      </c>
      <c r="E93" s="2">
        <f>IF('T4-4a. Reinsurance'!E92="Not allowed", 1,IF('T4-4a. Reinsurance'!E93="Yes",1,0))</f>
        <v>0</v>
      </c>
      <c r="F93" s="2">
        <f>IF('T4-4a. Reinsurance'!F92="Not allowed", 1,IF('T4-4a. Reinsurance'!F93="Yes",1,0))</f>
        <v>0</v>
      </c>
      <c r="G93" s="2">
        <f>IF('T4-4a. Reinsurance'!G92="Not allowed", 1,IF('T4-4a. Reinsurance'!G93="Yes",1,0))</f>
        <v>0</v>
      </c>
      <c r="H93" s="2">
        <f>IF('T4-4a. Reinsurance'!H92="Not allowed", 1,IF('T4-4a. Reinsurance'!H93="Yes",1,0))</f>
        <v>1</v>
      </c>
      <c r="I93" s="2">
        <f>IF('T4-4a. Reinsurance'!I92="Not allowed", 1,IF('T4-4a. Reinsurance'!I93="Yes",1,0))</f>
        <v>0</v>
      </c>
      <c r="J93" s="2">
        <f>IF('T4-4a. Reinsurance'!J92="Not allowed", 1,IF('T4-4a. Reinsurance'!J93="Yes",1,0))</f>
        <v>0</v>
      </c>
      <c r="K93" s="2">
        <f>IF('T4-4a. Reinsurance'!K92="Not allowed", 1,IF('T4-4a. Reinsurance'!K93="Yes",1,0))</f>
        <v>0</v>
      </c>
      <c r="L93" s="2">
        <f>IF('T4-4a. Reinsurance'!L92="Not allowed", 1,IF('T4-4a. Reinsurance'!L93="Yes",1,0))</f>
        <v>1</v>
      </c>
    </row>
    <row r="94" spans="1:12" ht="12.75" customHeight="1">
      <c r="B94" s="15" t="s">
        <v>183</v>
      </c>
      <c r="C94" s="2">
        <f>IF('T4-4a. Reinsurance'!C94="Yes",0.5,0)</f>
        <v>0</v>
      </c>
      <c r="D94" s="2">
        <f>IF('T4-4a. Reinsurance'!D94="Yes",0.5,0)</f>
        <v>0</v>
      </c>
      <c r="E94" s="2">
        <f>IF('T4-4a. Reinsurance'!E94="Yes",0.5,0)</f>
        <v>0.5</v>
      </c>
      <c r="F94" s="2">
        <f>IF('T4-4a. Reinsurance'!F94="Yes",0.5,0)</f>
        <v>0</v>
      </c>
      <c r="G94" s="2">
        <f>IF('T4-4a. Reinsurance'!G94="Yes",0.5,0)</f>
        <v>0</v>
      </c>
      <c r="H94" s="2">
        <f>IF('T4-4a. Reinsurance'!H94="Yes",0.5,0)</f>
        <v>0</v>
      </c>
      <c r="I94" s="2">
        <f>IF('T4-4a. Reinsurance'!I94="Yes",0.5,0)</f>
        <v>0.5</v>
      </c>
      <c r="J94" s="2">
        <f>IF('T4-4a. Reinsurance'!J94="Yes",0.5,0)</f>
        <v>0</v>
      </c>
      <c r="K94" s="2">
        <f>IF('T4-4a. Reinsurance'!K94="Yes",0.5,0)</f>
        <v>0.5</v>
      </c>
      <c r="L94" s="2">
        <f>IF('T4-4a. Reinsurance'!L94="Yes",0.5,0)</f>
        <v>0</v>
      </c>
    </row>
    <row r="95" spans="1:12" ht="12.75" customHeight="1">
      <c r="B95" s="15" t="s">
        <v>184</v>
      </c>
      <c r="C95" s="2">
        <f>IF('T4-4a. Reinsurance'!C95="Yes",0.1,0)</f>
        <v>0</v>
      </c>
      <c r="D95" s="2">
        <f>IF('T4-4a. Reinsurance'!D95="Yes",0.1,0)</f>
        <v>0</v>
      </c>
      <c r="E95" s="2">
        <f>IF('T4-4a. Reinsurance'!E95="Yes",0.1,0)</f>
        <v>0</v>
      </c>
      <c r="F95" s="2">
        <f>IF('T4-4a. Reinsurance'!F95="Yes",0.1,0)</f>
        <v>0</v>
      </c>
      <c r="G95" s="2">
        <f>IF('T4-4a. Reinsurance'!G95="Yes",0.1,0)</f>
        <v>0</v>
      </c>
      <c r="H95" s="2">
        <f>IF('T4-4a. Reinsurance'!H95="Yes",0.1,0)</f>
        <v>0</v>
      </c>
      <c r="I95" s="2">
        <f>IF('T4-4a. Reinsurance'!I95="Yes",0.1,0)</f>
        <v>0.1</v>
      </c>
      <c r="J95" s="2">
        <f>IF('T4-4a. Reinsurance'!J95="Yes",0.1,0)</f>
        <v>0</v>
      </c>
      <c r="K95" s="2">
        <f>IF('T4-4a. Reinsurance'!K95="Yes",0.1,0)</f>
        <v>0.1</v>
      </c>
      <c r="L95" s="2">
        <f>IF('T4-4a. Reinsurance'!L95="Yes",0.1,0)</f>
        <v>0</v>
      </c>
    </row>
    <row r="96" spans="1:12" ht="12.75" customHeight="1">
      <c r="B96" s="15" t="s">
        <v>96</v>
      </c>
      <c r="C96" s="2"/>
      <c r="D96" s="2"/>
      <c r="E96" s="2"/>
      <c r="F96" s="2"/>
      <c r="G96" s="2"/>
      <c r="H96" s="2"/>
      <c r="I96" s="2"/>
      <c r="J96" s="2"/>
      <c r="K96" s="2"/>
      <c r="L96" s="2"/>
    </row>
    <row r="97" spans="1:12" ht="12.75" customHeight="1">
      <c r="B97" s="6" t="s">
        <v>61</v>
      </c>
      <c r="D97" s="5"/>
      <c r="E97" s="5"/>
      <c r="F97" s="5"/>
      <c r="G97" s="5"/>
      <c r="H97" s="5"/>
      <c r="I97" s="5"/>
      <c r="J97" s="5"/>
      <c r="K97" s="5"/>
      <c r="L97" s="5"/>
    </row>
    <row r="98" spans="1:12" ht="12.75" customHeight="1">
      <c r="B98" s="1"/>
      <c r="C98" s="2"/>
      <c r="D98" s="2"/>
      <c r="E98" s="2"/>
      <c r="F98" s="2"/>
      <c r="G98" s="2"/>
      <c r="H98" s="2"/>
      <c r="I98" s="2"/>
      <c r="J98" s="2"/>
      <c r="K98" s="2"/>
      <c r="L98" s="2"/>
    </row>
    <row r="99" spans="1:12" ht="12.75" customHeight="1">
      <c r="A99" s="10" t="s">
        <v>98</v>
      </c>
      <c r="B99" s="1" t="s">
        <v>185</v>
      </c>
      <c r="C99" s="2"/>
      <c r="D99" s="2"/>
      <c r="E99" s="2"/>
      <c r="F99" s="2"/>
      <c r="G99" s="2"/>
      <c r="H99" s="2"/>
      <c r="I99" s="2"/>
      <c r="J99" s="2"/>
      <c r="K99" s="2"/>
      <c r="L99" s="2"/>
    </row>
    <row r="100" spans="1:12" ht="12.75" customHeight="1">
      <c r="B100" s="1" t="s">
        <v>186</v>
      </c>
      <c r="C100" s="2"/>
      <c r="D100" s="2"/>
      <c r="E100" s="2"/>
      <c r="F100" s="2"/>
      <c r="G100" s="2"/>
      <c r="H100" s="2"/>
      <c r="I100" s="2"/>
      <c r="J100" s="2"/>
      <c r="K100" s="2"/>
      <c r="L100" s="2"/>
    </row>
    <row r="101" spans="1:12" ht="12.75" customHeight="1">
      <c r="B101" s="15" t="s">
        <v>187</v>
      </c>
      <c r="C101" s="2">
        <f>IF('T4-4a. Reinsurance'!C100="Not allowed", 1,IF('T4-4a. Reinsurance'!C101="Yes",1,0))</f>
        <v>0</v>
      </c>
      <c r="D101" s="2">
        <f>IF('T4-4a. Reinsurance'!D100="Not allowed", 1,IF('T4-4a. Reinsurance'!D101="Yes",1,0))</f>
        <v>0</v>
      </c>
      <c r="E101" s="2">
        <f>IF('T4-4a. Reinsurance'!E100="Not allowed", 1,IF('T4-4a. Reinsurance'!E101="Yes",1,0))</f>
        <v>0</v>
      </c>
      <c r="F101" s="2">
        <f>IF('T4-4a. Reinsurance'!F100="Not allowed", 1,IF('T4-4a. Reinsurance'!F101="Yes",1,0))</f>
        <v>0</v>
      </c>
      <c r="G101" s="2">
        <f>IF('T4-4a. Reinsurance'!G100="Not allowed", 1,IF('T4-4a. Reinsurance'!G101="Yes",1,0))</f>
        <v>0</v>
      </c>
      <c r="H101" s="2">
        <f>IF('T4-4a. Reinsurance'!H100="Not allowed", 1,IF('T4-4a. Reinsurance'!H101="Yes",1,0))</f>
        <v>0</v>
      </c>
      <c r="I101" s="2">
        <f>IF('T4-4a. Reinsurance'!I100="Not allowed", 1,IF('T4-4a. Reinsurance'!I101="Yes",1,0))</f>
        <v>0</v>
      </c>
      <c r="J101" s="2">
        <f>IF('T4-4a. Reinsurance'!J100="Not allowed", 1,IF('T4-4a. Reinsurance'!J101="Yes",1,0))</f>
        <v>0</v>
      </c>
      <c r="K101" s="2">
        <f>IF('T4-4a. Reinsurance'!K100="Not allowed", 1,IF('T4-4a. Reinsurance'!K101="Yes",1,0))</f>
        <v>0</v>
      </c>
      <c r="L101" s="2">
        <f>IF('T4-4a. Reinsurance'!L100="Not allowed", 1,IF('T4-4a. Reinsurance'!L101="Yes",1,0))</f>
        <v>0</v>
      </c>
    </row>
    <row r="102" spans="1:12" ht="12.75" customHeight="1">
      <c r="B102" s="15" t="s">
        <v>94</v>
      </c>
      <c r="C102" s="2">
        <f>IF('T4-4a. Reinsurance'!C102="Yes",0.5,0)</f>
        <v>0.5</v>
      </c>
      <c r="D102" s="2">
        <f>IF('T4-4a. Reinsurance'!D102="Yes",0.5,0)</f>
        <v>0</v>
      </c>
      <c r="E102" s="2">
        <f>IF('T4-4a. Reinsurance'!E102="Yes",0.5,0)</f>
        <v>0.5</v>
      </c>
      <c r="F102" s="2">
        <f>IF('T4-4a. Reinsurance'!F102="Yes",0.5,0)</f>
        <v>0</v>
      </c>
      <c r="G102" s="2">
        <f>IF('T4-4a. Reinsurance'!G102="Yes",0.5,0)</f>
        <v>0</v>
      </c>
      <c r="H102" s="2">
        <f>IF('T4-4a. Reinsurance'!H102="Yes",0.5,0)</f>
        <v>0</v>
      </c>
      <c r="I102" s="2">
        <f>IF('T4-4a. Reinsurance'!I102="Yes",0.5,0)</f>
        <v>0</v>
      </c>
      <c r="J102" s="2">
        <f>IF('T4-4a. Reinsurance'!J102="Yes",0.5,0)</f>
        <v>0</v>
      </c>
      <c r="K102" s="2">
        <f>IF('T4-4a. Reinsurance'!K102="Yes",0.5,0)</f>
        <v>0</v>
      </c>
      <c r="L102" s="2">
        <f>IF('T4-4a. Reinsurance'!L102="Yes",0.5,0)</f>
        <v>0</v>
      </c>
    </row>
    <row r="103" spans="1:12" ht="12.75" customHeight="1">
      <c r="B103" s="15" t="s">
        <v>95</v>
      </c>
      <c r="C103" s="2">
        <f>IF('T4-4a. Reinsurance'!C103="Yes",0.5,0)</f>
        <v>0.5</v>
      </c>
      <c r="D103" s="2">
        <f>IF('T4-4a. Reinsurance'!D103="Yes",0.5,0)</f>
        <v>0</v>
      </c>
      <c r="E103" s="2">
        <f>IF('T4-4a. Reinsurance'!E103="Yes",0.5,0)</f>
        <v>0</v>
      </c>
      <c r="F103" s="2">
        <f>IF('T4-4a. Reinsurance'!F103="Yes",0.5,0)</f>
        <v>0</v>
      </c>
      <c r="G103" s="2">
        <f>IF('T4-4a. Reinsurance'!G103="Yes",0.5,0)</f>
        <v>0</v>
      </c>
      <c r="H103" s="2">
        <f>IF('T4-4a. Reinsurance'!H103="Yes",0.5,0)</f>
        <v>0</v>
      </c>
      <c r="I103" s="2">
        <f>IF('T4-4a. Reinsurance'!I103="Yes",0.5,0)</f>
        <v>0</v>
      </c>
      <c r="J103" s="2">
        <f>IF('T4-4a. Reinsurance'!J103="Yes",0.5,0)</f>
        <v>0</v>
      </c>
      <c r="K103" s="2">
        <f>IF('T4-4a. Reinsurance'!K103="Yes",0.5,0)</f>
        <v>0.5</v>
      </c>
      <c r="L103" s="2">
        <f>IF('T4-4a. Reinsurance'!L103="Yes",0.5,0)</f>
        <v>0.5</v>
      </c>
    </row>
    <row r="104" spans="1:12" ht="12.75" customHeight="1">
      <c r="B104" s="15" t="s">
        <v>96</v>
      </c>
      <c r="C104" s="2"/>
      <c r="D104" s="2"/>
      <c r="E104" s="2"/>
      <c r="F104" s="2"/>
      <c r="G104" s="2"/>
      <c r="H104" s="2"/>
      <c r="I104" s="2"/>
      <c r="J104" s="2"/>
      <c r="K104" s="2"/>
      <c r="L104" s="2"/>
    </row>
    <row r="105" spans="1:12" ht="12.75" customHeight="1">
      <c r="B105" s="1" t="s">
        <v>188</v>
      </c>
      <c r="C105" s="2"/>
      <c r="D105" s="2"/>
      <c r="E105" s="2"/>
      <c r="F105" s="2"/>
      <c r="G105" s="2"/>
      <c r="H105" s="2"/>
      <c r="I105" s="2"/>
      <c r="J105" s="2"/>
      <c r="K105" s="2"/>
      <c r="L105" s="2"/>
    </row>
    <row r="106" spans="1:12" ht="12.75" customHeight="1">
      <c r="B106" s="15" t="s">
        <v>187</v>
      </c>
      <c r="C106" s="2">
        <f>IF('T4-4a. Reinsurance'!C105="Not allowed", 1,IF('T4-4a. Reinsurance'!C106="Yes",1,0))</f>
        <v>0</v>
      </c>
      <c r="D106" s="2">
        <f>IF('T4-4a. Reinsurance'!D105="Not allowed", 1,IF('T4-4a. Reinsurance'!D106="Yes",1,0))</f>
        <v>0</v>
      </c>
      <c r="E106" s="2">
        <f>IF('T4-4a. Reinsurance'!E105="Not allowed", 1,IF('T4-4a. Reinsurance'!E106="Yes",1,0))</f>
        <v>0</v>
      </c>
      <c r="F106" s="2">
        <f>IF('T4-4a. Reinsurance'!F105="Not allowed", 1,IF('T4-4a. Reinsurance'!F106="Yes",1,0))</f>
        <v>0</v>
      </c>
      <c r="G106" s="2">
        <f>IF('T4-4a. Reinsurance'!G105="Not allowed", 1,IF('T4-4a. Reinsurance'!G106="Yes",1,0))</f>
        <v>0</v>
      </c>
      <c r="H106" s="2">
        <f>IF('T4-4a. Reinsurance'!H105="Not allowed", 1,IF('T4-4a. Reinsurance'!H106="Yes",1,0))</f>
        <v>1</v>
      </c>
      <c r="I106" s="2">
        <f>IF('T4-4a. Reinsurance'!I105="Not allowed", 1,IF('T4-4a. Reinsurance'!I106="Yes",1,0))</f>
        <v>0</v>
      </c>
      <c r="J106" s="2">
        <f>IF('T4-4a. Reinsurance'!J105="Not allowed", 1,IF('T4-4a. Reinsurance'!J106="Yes",1,0))</f>
        <v>0</v>
      </c>
      <c r="K106" s="2">
        <f>IF('T4-4a. Reinsurance'!K105="Not allowed", 1,IF('T4-4a. Reinsurance'!K106="Yes",1,0))</f>
        <v>1</v>
      </c>
      <c r="L106" s="2">
        <f>IF('T4-4a. Reinsurance'!L105="Not allowed", 1,IF('T4-4a. Reinsurance'!L106="Yes",1,0))</f>
        <v>0</v>
      </c>
    </row>
    <row r="107" spans="1:12" ht="12.75" customHeight="1">
      <c r="B107" s="15" t="s">
        <v>94</v>
      </c>
      <c r="C107" s="2">
        <f>IF('T4-4a. Reinsurance'!C107="Yes",0.5,0)</f>
        <v>0.5</v>
      </c>
      <c r="D107" s="2">
        <f>IF('T4-4a. Reinsurance'!D107="Yes",0.5,0)</f>
        <v>0</v>
      </c>
      <c r="E107" s="2">
        <f>IF('T4-4a. Reinsurance'!E107="Yes",0.5,0)</f>
        <v>0.5</v>
      </c>
      <c r="F107" s="2">
        <f>IF('T4-4a. Reinsurance'!F107="Yes",0.5,0)</f>
        <v>0</v>
      </c>
      <c r="G107" s="2">
        <f>IF('T4-4a. Reinsurance'!G107="Yes",0.5,0)</f>
        <v>0.5</v>
      </c>
      <c r="H107" s="2">
        <f>IF('T4-4a. Reinsurance'!H107="Yes",0.5,0)</f>
        <v>0</v>
      </c>
      <c r="I107" s="2">
        <f>IF('T4-4a. Reinsurance'!I107="Yes",0.5,0)</f>
        <v>0</v>
      </c>
      <c r="J107" s="2">
        <f>IF('T4-4a. Reinsurance'!J107="Yes",0.5,0)</f>
        <v>0</v>
      </c>
      <c r="K107" s="2">
        <f>IF('T4-4a. Reinsurance'!K107="Yes",0.5,0)</f>
        <v>0</v>
      </c>
      <c r="L107" s="2">
        <f>IF('T4-4a. Reinsurance'!L107="Yes",0.5,0)</f>
        <v>0</v>
      </c>
    </row>
    <row r="108" spans="1:12" ht="12.75" customHeight="1">
      <c r="B108" s="15" t="s">
        <v>95</v>
      </c>
      <c r="C108" s="2">
        <f>IF('T4-4a. Reinsurance'!C108="Yes",0.5,0)</f>
        <v>0.5</v>
      </c>
      <c r="D108" s="2">
        <f>IF('T4-4a. Reinsurance'!D108="Yes",0.5,0)</f>
        <v>0</v>
      </c>
      <c r="E108" s="2">
        <f>IF('T4-4a. Reinsurance'!E108="Yes",0.5,0)</f>
        <v>0</v>
      </c>
      <c r="F108" s="2">
        <f>IF('T4-4a. Reinsurance'!F108="Yes",0.5,0)</f>
        <v>0</v>
      </c>
      <c r="G108" s="2">
        <f>IF('T4-4a. Reinsurance'!G108="Yes",0.5,0)</f>
        <v>0</v>
      </c>
      <c r="H108" s="2">
        <f>IF('T4-4a. Reinsurance'!H108="Yes",0.5,0)</f>
        <v>0</v>
      </c>
      <c r="I108" s="2">
        <f>IF('T4-4a. Reinsurance'!I108="Yes",0.5,0)</f>
        <v>0</v>
      </c>
      <c r="J108" s="2">
        <f>IF('T4-4a. Reinsurance'!J108="Yes",0.5,0)</f>
        <v>0</v>
      </c>
      <c r="K108" s="2">
        <f>IF('T4-4a. Reinsurance'!K108="Yes",0.5,0)</f>
        <v>0</v>
      </c>
      <c r="L108" s="2">
        <f>IF('T4-4a. Reinsurance'!L108="Yes",0.5,0)</f>
        <v>0.5</v>
      </c>
    </row>
    <row r="109" spans="1:12" ht="12.75" customHeight="1">
      <c r="B109" s="15" t="s">
        <v>96</v>
      </c>
      <c r="C109" s="2"/>
      <c r="D109" s="2"/>
      <c r="E109" s="2"/>
      <c r="F109" s="2"/>
      <c r="G109" s="2"/>
      <c r="H109" s="2"/>
      <c r="I109" s="2"/>
      <c r="J109" s="2"/>
      <c r="K109" s="2"/>
      <c r="L109" s="2"/>
    </row>
    <row r="110" spans="1:12" ht="12.75" customHeight="1">
      <c r="B110" s="6" t="s">
        <v>61</v>
      </c>
      <c r="D110" s="5"/>
      <c r="E110" s="5"/>
      <c r="F110" s="5"/>
      <c r="G110" s="5"/>
      <c r="H110" s="5"/>
      <c r="I110" s="5"/>
      <c r="J110" s="5"/>
      <c r="K110" s="5"/>
      <c r="L110" s="5"/>
    </row>
    <row r="111" spans="1:12" ht="12.75" customHeight="1">
      <c r="B111" s="15"/>
      <c r="C111" s="2"/>
      <c r="D111" s="2"/>
      <c r="E111" s="2"/>
      <c r="F111" s="2"/>
      <c r="G111" s="2"/>
      <c r="H111" s="2"/>
      <c r="I111" s="2"/>
      <c r="J111" s="2"/>
      <c r="K111" s="2"/>
      <c r="L111" s="2"/>
    </row>
    <row r="112" spans="1:12" ht="12.75" customHeight="1">
      <c r="B112" s="13" t="s">
        <v>189</v>
      </c>
      <c r="C112" s="23"/>
      <c r="D112" s="23"/>
      <c r="E112" s="23"/>
      <c r="F112" s="23"/>
      <c r="G112" s="23"/>
      <c r="H112" s="23"/>
      <c r="I112" s="23"/>
      <c r="J112" s="23"/>
      <c r="K112" s="23"/>
      <c r="L112" s="23"/>
    </row>
    <row r="113" spans="1:12" ht="12.75" customHeight="1">
      <c r="B113" s="13"/>
      <c r="C113" s="23"/>
      <c r="D113" s="23"/>
      <c r="E113" s="23"/>
      <c r="F113" s="23"/>
      <c r="G113" s="23"/>
      <c r="H113" s="23"/>
      <c r="I113" s="23"/>
      <c r="J113" s="23"/>
      <c r="K113" s="23"/>
      <c r="L113" s="23"/>
    </row>
    <row r="114" spans="1:12" ht="12.75" customHeight="1">
      <c r="A114" s="10">
        <v>12</v>
      </c>
      <c r="B114" s="5" t="s">
        <v>190</v>
      </c>
      <c r="D114" s="5"/>
      <c r="E114" s="5"/>
      <c r="F114" s="5"/>
      <c r="G114" s="5"/>
      <c r="H114" s="5"/>
      <c r="I114" s="5"/>
      <c r="J114" s="5"/>
      <c r="K114" s="5"/>
      <c r="L114" s="5"/>
    </row>
    <row r="115" spans="1:12" ht="12.75" customHeight="1">
      <c r="B115" s="15" t="s">
        <v>73</v>
      </c>
      <c r="C115" s="2">
        <f>IF('T4-4a. Reinsurance'!C115="..","..",IF('T4-4a. Reinsurance'!C115="Yes",1,0))</f>
        <v>0</v>
      </c>
      <c r="D115" s="2">
        <f>IF('T4-4a. Reinsurance'!D115="..","..",IF('T4-4a. Reinsurance'!D115="Yes",1,0))</f>
        <v>1</v>
      </c>
      <c r="E115" s="2">
        <f>IF('T4-4a. Reinsurance'!E115="..","..",IF('T4-4a. Reinsurance'!E115="Yes",1,0))</f>
        <v>0</v>
      </c>
      <c r="F115" s="2">
        <f>IF('T4-4a. Reinsurance'!F115="..","..",IF('T4-4a. Reinsurance'!F115="Yes",1,0))</f>
        <v>0</v>
      </c>
      <c r="G115" s="2">
        <f>IF('T4-4a. Reinsurance'!G115="..","..",IF('T4-4a. Reinsurance'!G115="Yes",1,0))</f>
        <v>1</v>
      </c>
      <c r="H115" s="2">
        <f>IF('T4-4a. Reinsurance'!H115="..","..",IF('T4-4a. Reinsurance'!H115="Yes",1,0))</f>
        <v>1</v>
      </c>
      <c r="I115" s="2">
        <f>IF('T4-4a. Reinsurance'!I115="..","..",IF('T4-4a. Reinsurance'!I115="Yes",1,0))</f>
        <v>1</v>
      </c>
      <c r="J115" s="2">
        <f>IF('T4-4a. Reinsurance'!J115="..","..",IF('T4-4a. Reinsurance'!J115="Yes",1,0))</f>
        <v>0</v>
      </c>
      <c r="K115" s="2">
        <f>IF('T4-4a. Reinsurance'!K115="..","..",IF('T4-4a. Reinsurance'!K115="Yes",1,0))</f>
        <v>0</v>
      </c>
      <c r="L115" s="2">
        <f>IF('T4-4a. Reinsurance'!L115="..","..",IF('T4-4a. Reinsurance'!L115="Yes",1,0))</f>
        <v>1</v>
      </c>
    </row>
    <row r="116" spans="1:12" ht="12.75" customHeight="1">
      <c r="B116" s="15" t="s">
        <v>191</v>
      </c>
      <c r="C116" s="2">
        <f>IF('T4-4a. Reinsurance'!C116="..","..",IF('T4-4a. Reinsurance'!C116="Yes",0.5,0))</f>
        <v>0</v>
      </c>
      <c r="D116" s="2">
        <f>IF('T4-4a. Reinsurance'!D116="..","..",IF('T4-4a. Reinsurance'!D116="Yes",0.5,0))</f>
        <v>0</v>
      </c>
      <c r="E116" s="2">
        <f>IF('T4-4a. Reinsurance'!E116="..","..",IF('T4-4a. Reinsurance'!E116="Yes",0.5,0))</f>
        <v>0</v>
      </c>
      <c r="F116" s="2">
        <f>IF('T4-4a. Reinsurance'!F116="..","..",IF('T4-4a. Reinsurance'!F116="Yes",0.5,0))</f>
        <v>0</v>
      </c>
      <c r="G116" s="2">
        <f>IF('T4-4a. Reinsurance'!G116="..","..",IF('T4-4a. Reinsurance'!G116="Yes",0.5,0))</f>
        <v>0</v>
      </c>
      <c r="H116" s="2">
        <f>IF('T4-4a. Reinsurance'!H116="..","..",IF('T4-4a. Reinsurance'!H116="Yes",0.5,0))</f>
        <v>0</v>
      </c>
      <c r="I116" s="2">
        <f>IF('T4-4a. Reinsurance'!I116="..","..",IF('T4-4a. Reinsurance'!I116="Yes",0.5,0))</f>
        <v>0</v>
      </c>
      <c r="J116" s="2">
        <f>IF('T4-4a. Reinsurance'!J116="..","..",IF('T4-4a. Reinsurance'!J116="Yes",0.5,0))</f>
        <v>0</v>
      </c>
      <c r="K116" s="2">
        <f>IF('T4-4a. Reinsurance'!K116="..","..",IF('T4-4a. Reinsurance'!K116="Yes",0.5,0))</f>
        <v>0</v>
      </c>
      <c r="L116" s="2">
        <f>IF('T4-4a. Reinsurance'!L116="..","..",IF('T4-4a. Reinsurance'!L116="Yes",0.5,0))</f>
        <v>0</v>
      </c>
    </row>
    <row r="117" spans="1:12" ht="12.75" customHeight="1">
      <c r="B117" s="15" t="s">
        <v>192</v>
      </c>
      <c r="C117" s="2"/>
      <c r="D117" s="2"/>
      <c r="E117" s="2"/>
      <c r="F117" s="2"/>
      <c r="G117" s="2"/>
      <c r="H117" s="2"/>
      <c r="I117" s="2"/>
      <c r="J117" s="2"/>
      <c r="K117" s="2"/>
      <c r="L117" s="2"/>
    </row>
    <row r="118" spans="1:12" ht="12.75" customHeight="1">
      <c r="B118" s="15" t="s">
        <v>193</v>
      </c>
      <c r="C118" s="2"/>
      <c r="D118" s="2"/>
      <c r="E118" s="2"/>
      <c r="F118" s="2"/>
      <c r="G118" s="2"/>
      <c r="H118" s="2"/>
      <c r="I118" s="2"/>
      <c r="J118" s="2"/>
      <c r="K118" s="2"/>
      <c r="L118" s="2"/>
    </row>
    <row r="119" spans="1:12" ht="12.75" customHeight="1">
      <c r="B119" s="6" t="s">
        <v>61</v>
      </c>
      <c r="D119" s="5"/>
      <c r="E119" s="5"/>
      <c r="F119" s="5"/>
      <c r="G119" s="5"/>
      <c r="H119" s="5"/>
      <c r="I119" s="5"/>
      <c r="J119" s="5"/>
      <c r="K119" s="5"/>
      <c r="L119" s="5"/>
    </row>
    <row r="120" spans="1:12" ht="12.75" customHeight="1">
      <c r="B120" s="6"/>
      <c r="D120" s="5"/>
      <c r="E120" s="5"/>
      <c r="F120" s="5"/>
      <c r="G120" s="5"/>
      <c r="H120" s="5"/>
      <c r="I120" s="5"/>
      <c r="J120" s="5"/>
      <c r="K120" s="5"/>
      <c r="L120" s="5"/>
    </row>
    <row r="121" spans="1:12" ht="12.75" customHeight="1">
      <c r="A121" s="10">
        <v>13</v>
      </c>
      <c r="B121" s="1" t="s">
        <v>194</v>
      </c>
      <c r="C121" s="2">
        <f>IF('T4-4a. Reinsurance'!C121="..","..",IF('T4-4a. Reinsurance'!C121="No",1,0))</f>
        <v>1</v>
      </c>
      <c r="D121" s="2">
        <f>IF('T4-4a. Reinsurance'!D121="..","..",IF('T4-4a. Reinsurance'!D121="No",1,0))</f>
        <v>1</v>
      </c>
      <c r="E121" s="2">
        <f>IF('T4-4a. Reinsurance'!E121="..","..",IF('T4-4a. Reinsurance'!E121="No",1,0))</f>
        <v>1</v>
      </c>
      <c r="F121" s="2">
        <f>IF('T4-4a. Reinsurance'!F121="..","..",IF('T4-4a. Reinsurance'!F121="No",1,0))</f>
        <v>1</v>
      </c>
      <c r="G121" s="2">
        <f>IF('T4-4a. Reinsurance'!G121="..","..",IF('T4-4a. Reinsurance'!G121="No",1,0))</f>
        <v>1</v>
      </c>
      <c r="H121" s="2">
        <f>IF('T4-4a. Reinsurance'!H121="..","..",IF('T4-4a. Reinsurance'!H121="No",1,0))</f>
        <v>1</v>
      </c>
      <c r="I121" s="2">
        <f>IF('T4-4a. Reinsurance'!I121="..","..",IF('T4-4a. Reinsurance'!I121="No",1,0))</f>
        <v>0</v>
      </c>
      <c r="J121" s="2">
        <f>IF('T4-4a. Reinsurance'!J121="..","..",IF('T4-4a. Reinsurance'!J121="No",1,0))</f>
        <v>0</v>
      </c>
      <c r="K121" s="2">
        <f>IF('T4-4a. Reinsurance'!K121="..","..",IF('T4-4a. Reinsurance'!K121="No",1,0))</f>
        <v>1</v>
      </c>
      <c r="L121" s="2">
        <f>IF('T4-4a. Reinsurance'!L121="..","..",IF('T4-4a. Reinsurance'!L121="No",1,0))</f>
        <v>1</v>
      </c>
    </row>
    <row r="122" spans="1:12" ht="12.75" customHeight="1">
      <c r="B122" s="6" t="s">
        <v>61</v>
      </c>
      <c r="D122" s="5"/>
      <c r="E122" s="5"/>
      <c r="F122" s="5"/>
      <c r="G122" s="5"/>
      <c r="H122" s="5"/>
      <c r="I122" s="5"/>
      <c r="J122" s="5"/>
      <c r="K122" s="5"/>
      <c r="L122" s="5"/>
    </row>
    <row r="123" spans="1:12" ht="12.75" customHeight="1">
      <c r="B123" s="6"/>
      <c r="D123" s="5"/>
      <c r="E123" s="5"/>
      <c r="F123" s="5"/>
      <c r="G123" s="5"/>
      <c r="H123" s="5"/>
      <c r="I123" s="5"/>
      <c r="J123" s="5"/>
      <c r="K123" s="5"/>
      <c r="L123" s="5"/>
    </row>
    <row r="124" spans="1:12" ht="12.75" customHeight="1">
      <c r="B124" s="13" t="s">
        <v>99</v>
      </c>
      <c r="C124" s="23"/>
      <c r="D124" s="23"/>
      <c r="E124" s="23"/>
      <c r="F124" s="23"/>
      <c r="G124" s="23"/>
      <c r="H124" s="23"/>
      <c r="I124" s="23"/>
      <c r="J124" s="23"/>
      <c r="K124" s="23"/>
      <c r="L124" s="23"/>
    </row>
    <row r="125" spans="1:12" ht="12.75" customHeight="1">
      <c r="B125" s="6"/>
      <c r="D125" s="5"/>
      <c r="E125" s="5"/>
      <c r="F125" s="5"/>
      <c r="G125" s="5"/>
      <c r="H125" s="5"/>
      <c r="I125" s="5"/>
      <c r="J125" s="5"/>
      <c r="K125" s="5"/>
      <c r="L125" s="5"/>
    </row>
    <row r="126" spans="1:12" ht="12.75" customHeight="1">
      <c r="A126" s="10">
        <v>14</v>
      </c>
      <c r="B126" s="5" t="s">
        <v>229</v>
      </c>
      <c r="D126" s="5"/>
      <c r="E126" s="5"/>
      <c r="F126" s="5"/>
      <c r="G126" s="5"/>
      <c r="H126" s="5"/>
      <c r="I126" s="5"/>
      <c r="J126" s="5"/>
      <c r="K126" s="5"/>
      <c r="L126" s="5"/>
    </row>
    <row r="127" spans="1:12" ht="12.75" customHeight="1">
      <c r="B127" s="15" t="s">
        <v>73</v>
      </c>
      <c r="C127" s="2">
        <f>IF('T4-4a. Reinsurance'!C127="..","..",IF('T4-4a. Reinsurance'!C127="Yes",1,0))</f>
        <v>0</v>
      </c>
      <c r="D127" s="2">
        <f>IF('T4-4a. Reinsurance'!D127="..","..",IF('T4-4a. Reinsurance'!D127="Yes",1,0))</f>
        <v>0</v>
      </c>
      <c r="E127" s="2">
        <f>IF('T4-4a. Reinsurance'!E127="..","..",IF('T4-4a. Reinsurance'!E127="Yes",1,0))</f>
        <v>0</v>
      </c>
      <c r="F127" s="2">
        <f>IF('T4-4a. Reinsurance'!F127="..","..",IF('T4-4a. Reinsurance'!F127="Yes",1,0))</f>
        <v>0</v>
      </c>
      <c r="G127" s="2">
        <f>IF('T4-4a. Reinsurance'!G127="..","..",IF('T4-4a. Reinsurance'!G127="Yes",1,0))</f>
        <v>0</v>
      </c>
      <c r="H127" s="2">
        <f>IF('T4-4a. Reinsurance'!H127="..","..",IF('T4-4a. Reinsurance'!H127="Yes",1,0))</f>
        <v>1</v>
      </c>
      <c r="I127" s="2">
        <f>IF('T4-4a. Reinsurance'!I127="..","..",IF('T4-4a. Reinsurance'!I127="Yes",1,0))</f>
        <v>0</v>
      </c>
      <c r="J127" s="2">
        <f>IF('T4-4a. Reinsurance'!J127="..","..",IF('T4-4a. Reinsurance'!J127="Yes",1,0))</f>
        <v>0</v>
      </c>
      <c r="K127" s="2">
        <f>IF('T4-4a. Reinsurance'!K127="..","..",IF('T4-4a. Reinsurance'!K127="Yes",1,0))</f>
        <v>0</v>
      </c>
      <c r="L127" s="2">
        <f>IF('T4-4a. Reinsurance'!L127="..","..",IF('T4-4a. Reinsurance'!L127="Yes",1,0))</f>
        <v>0</v>
      </c>
    </row>
    <row r="128" spans="1:12" ht="12.75" customHeight="1">
      <c r="B128" s="15" t="s">
        <v>195</v>
      </c>
      <c r="C128" s="2">
        <f>IF('T4-4a. Reinsurance'!C128="..","..",IF('T4-4a. Reinsurance'!C128="Yes",0.5,0))</f>
        <v>0</v>
      </c>
      <c r="D128" s="2">
        <f>IF('T4-4a. Reinsurance'!D128="..","..",IF('T4-4a. Reinsurance'!D128="Yes",0.5,0))</f>
        <v>0</v>
      </c>
      <c r="E128" s="2">
        <f>IF('T4-4a. Reinsurance'!E128="..","..",IF('T4-4a. Reinsurance'!E128="Yes",0.5,0))</f>
        <v>0</v>
      </c>
      <c r="F128" s="2">
        <f>IF('T4-4a. Reinsurance'!F128="..","..",IF('T4-4a. Reinsurance'!F128="Yes",0.5,0))</f>
        <v>0.5</v>
      </c>
      <c r="G128" s="2">
        <f>IF('T4-4a. Reinsurance'!G128="..","..",IF('T4-4a. Reinsurance'!G128="Yes",0.5,0))</f>
        <v>0</v>
      </c>
      <c r="H128" s="2">
        <f>IF('T4-4a. Reinsurance'!H128="..","..",IF('T4-4a. Reinsurance'!H128="Yes",0.5,0))</f>
        <v>0</v>
      </c>
      <c r="I128" s="2">
        <f>IF('T4-4a. Reinsurance'!I128="..","..",IF('T4-4a. Reinsurance'!I128="Yes",0.5,0))</f>
        <v>0</v>
      </c>
      <c r="J128" s="2">
        <f>IF('T4-4a. Reinsurance'!J128="..","..",IF('T4-4a. Reinsurance'!J128="Yes",0.5,0))</f>
        <v>0</v>
      </c>
      <c r="K128" s="2">
        <f>IF('T4-4a. Reinsurance'!K128="..","..",IF('T4-4a. Reinsurance'!K128="Yes",0.5,0))</f>
        <v>0</v>
      </c>
      <c r="L128" s="2">
        <f>IF('T4-4a. Reinsurance'!L128="..","..",IF('T4-4a. Reinsurance'!L128="Yes",0.5,0))</f>
        <v>0</v>
      </c>
    </row>
    <row r="129" spans="1:12" ht="12.75" customHeight="1">
      <c r="B129" s="15" t="s">
        <v>66</v>
      </c>
      <c r="C129" s="2"/>
      <c r="D129" s="2"/>
      <c r="E129" s="2"/>
      <c r="F129" s="2"/>
      <c r="G129" s="2"/>
      <c r="H129" s="2"/>
      <c r="I129" s="2"/>
      <c r="J129" s="2"/>
      <c r="K129" s="2"/>
      <c r="L129" s="2"/>
    </row>
    <row r="130" spans="1:12" ht="12.75" customHeight="1">
      <c r="B130" s="6" t="s">
        <v>61</v>
      </c>
      <c r="D130" s="5"/>
      <c r="E130" s="5"/>
      <c r="F130" s="5"/>
      <c r="G130" s="5"/>
      <c r="H130" s="5"/>
      <c r="I130" s="5"/>
      <c r="J130" s="5"/>
      <c r="K130" s="5"/>
      <c r="L130" s="5"/>
    </row>
    <row r="131" spans="1:12" ht="12.75" customHeight="1">
      <c r="B131" s="6"/>
      <c r="D131" s="5"/>
      <c r="E131" s="5"/>
      <c r="F131" s="5"/>
      <c r="G131" s="5"/>
      <c r="H131" s="5"/>
      <c r="I131" s="5"/>
      <c r="J131" s="5"/>
      <c r="K131" s="5"/>
      <c r="L131" s="5"/>
    </row>
    <row r="132" spans="1:12" ht="12.75" customHeight="1">
      <c r="B132" s="13" t="s">
        <v>100</v>
      </c>
      <c r="C132" s="23"/>
      <c r="D132" s="23"/>
      <c r="E132" s="23"/>
      <c r="F132" s="23"/>
      <c r="G132" s="23"/>
      <c r="H132" s="23"/>
      <c r="I132" s="23"/>
      <c r="J132" s="23"/>
      <c r="K132" s="23"/>
      <c r="L132" s="23"/>
    </row>
    <row r="133" spans="1:12" ht="12.75" customHeight="1">
      <c r="B133" s="6"/>
      <c r="D133" s="5"/>
      <c r="E133" s="5"/>
      <c r="F133" s="5"/>
      <c r="G133" s="5"/>
      <c r="H133" s="5"/>
      <c r="I133" s="5"/>
      <c r="J133" s="5"/>
      <c r="K133" s="5"/>
      <c r="L133" s="5"/>
    </row>
    <row r="134" spans="1:12" ht="12.75" customHeight="1">
      <c r="A134" s="10" t="s">
        <v>197</v>
      </c>
      <c r="B134" s="5" t="s">
        <v>196</v>
      </c>
      <c r="C134" s="5">
        <f>IF('T4-4a. Reinsurance'!C134="Not allowed",1,IF('T4-4a. Reinsurance'!C134="Yes",1,0))</f>
        <v>1</v>
      </c>
      <c r="D134" s="5">
        <f>IF('T4-4a. Reinsurance'!D134="Not allowed",1,IF('T4-4a. Reinsurance'!D134="Yes",1,0))</f>
        <v>1</v>
      </c>
      <c r="E134" s="5">
        <f>IF('T4-4a. Reinsurance'!E134="Not allowed",1,IF('T4-4a. Reinsurance'!E134="Yes",1,0))</f>
        <v>1</v>
      </c>
      <c r="F134" s="5">
        <f>IF('T4-4a. Reinsurance'!F134="Not allowed",1,IF('T4-4a. Reinsurance'!F134="Yes",1,0))</f>
        <v>1</v>
      </c>
      <c r="G134" s="5">
        <f>IF('T4-4a. Reinsurance'!G134="Not allowed",1,IF('T4-4a. Reinsurance'!G134="Yes",1,0))</f>
        <v>0</v>
      </c>
      <c r="H134" s="5">
        <f>IF('T4-4a. Reinsurance'!H134="Not allowed",1,IF('T4-4a. Reinsurance'!H134="Yes",1,0))</f>
        <v>1</v>
      </c>
      <c r="I134" s="5">
        <f>IF('T4-4a. Reinsurance'!I134="Not allowed",1,IF('T4-4a. Reinsurance'!I134="Yes",1,0))</f>
        <v>1</v>
      </c>
      <c r="J134" s="5">
        <f>IF('T4-4a. Reinsurance'!J134="Not allowed",1,IF('T4-4a. Reinsurance'!J134="Yes",1,0))</f>
        <v>0</v>
      </c>
      <c r="K134" s="5">
        <f>IF('T4-4a. Reinsurance'!K134="Not allowed",1,IF('T4-4a. Reinsurance'!K134="Yes",1,0))</f>
        <v>1</v>
      </c>
      <c r="L134" s="5">
        <f>IF('T4-4a. Reinsurance'!L134="Not allowed",1,IF('T4-4a. Reinsurance'!L134="Yes",1,0))</f>
        <v>1</v>
      </c>
    </row>
    <row r="135" spans="1:12" ht="12.75" customHeight="1">
      <c r="B135" s="15" t="s">
        <v>68</v>
      </c>
      <c r="C135" s="2"/>
      <c r="D135" s="2"/>
      <c r="E135" s="2"/>
      <c r="F135" s="2"/>
      <c r="G135" s="2"/>
      <c r="H135" s="2"/>
      <c r="I135" s="2"/>
      <c r="J135" s="2"/>
      <c r="K135" s="2"/>
      <c r="L135" s="2"/>
    </row>
    <row r="136" spans="1:12" ht="12.75" customHeight="1">
      <c r="B136" s="15" t="s">
        <v>69</v>
      </c>
      <c r="C136" s="2"/>
      <c r="D136" s="2"/>
      <c r="E136" s="2"/>
      <c r="F136" s="2"/>
      <c r="G136" s="2"/>
      <c r="H136" s="2"/>
      <c r="I136" s="2"/>
      <c r="J136" s="2"/>
      <c r="K136" s="2"/>
      <c r="L136" s="2"/>
    </row>
    <row r="137" spans="1:12" ht="12.75" customHeight="1">
      <c r="B137" s="15" t="s">
        <v>70</v>
      </c>
      <c r="C137" s="2"/>
      <c r="D137" s="2"/>
      <c r="E137" s="2"/>
      <c r="F137" s="2"/>
      <c r="G137" s="2"/>
      <c r="H137" s="2"/>
      <c r="I137" s="2"/>
      <c r="J137" s="2"/>
      <c r="K137" s="2"/>
      <c r="L137" s="2"/>
    </row>
    <row r="138" spans="1:12" ht="12.75" customHeight="1">
      <c r="B138" s="15" t="s">
        <v>101</v>
      </c>
      <c r="C138" s="2"/>
      <c r="D138" s="2"/>
      <c r="E138" s="2"/>
      <c r="F138" s="2"/>
      <c r="G138" s="2"/>
      <c r="H138" s="2"/>
      <c r="I138" s="2"/>
      <c r="J138" s="2"/>
      <c r="K138" s="2"/>
      <c r="L138" s="2"/>
    </row>
    <row r="139" spans="1:12" ht="12.75" customHeight="1">
      <c r="B139" s="15" t="s">
        <v>71</v>
      </c>
      <c r="C139" s="2"/>
      <c r="D139" s="2"/>
      <c r="E139" s="2"/>
      <c r="F139" s="2"/>
      <c r="G139" s="2"/>
      <c r="H139" s="2"/>
      <c r="I139" s="2"/>
      <c r="J139" s="2"/>
      <c r="K139" s="2"/>
      <c r="L139" s="2"/>
    </row>
    <row r="140" spans="1:12" ht="12.75" customHeight="1">
      <c r="B140" s="15" t="s">
        <v>72</v>
      </c>
      <c r="C140" s="2"/>
      <c r="D140" s="2"/>
      <c r="E140" s="2"/>
      <c r="F140" s="2"/>
      <c r="G140" s="2"/>
      <c r="H140" s="2"/>
      <c r="I140" s="2"/>
      <c r="J140" s="2"/>
      <c r="K140" s="2"/>
      <c r="L140" s="2"/>
    </row>
    <row r="141" spans="1:12" ht="12.75" customHeight="1">
      <c r="B141" s="6" t="s">
        <v>61</v>
      </c>
      <c r="D141" s="5"/>
      <c r="E141" s="5"/>
      <c r="F141" s="5"/>
      <c r="G141" s="5"/>
      <c r="H141" s="5"/>
      <c r="I141" s="5"/>
      <c r="J141" s="5"/>
      <c r="K141" s="5"/>
      <c r="L141" s="5"/>
    </row>
    <row r="142" spans="1:12" ht="12.75" customHeight="1">
      <c r="B142" s="6"/>
      <c r="D142" s="5"/>
      <c r="E142" s="5"/>
      <c r="F142" s="5"/>
      <c r="G142" s="5"/>
      <c r="H142" s="5"/>
      <c r="I142" s="5"/>
      <c r="J142" s="5"/>
      <c r="K142" s="5"/>
      <c r="L142" s="5"/>
    </row>
    <row r="143" spans="1:12" ht="12.75" customHeight="1">
      <c r="A143" s="10" t="s">
        <v>198</v>
      </c>
      <c r="B143" s="1" t="s">
        <v>102</v>
      </c>
      <c r="C143" s="5">
        <f>IF('T4-4a. Reinsurance'!C143="Not allowed",1,IF('T4-4a. Reinsurance'!C143="Yes",1,0))</f>
        <v>0</v>
      </c>
      <c r="D143" s="5">
        <f>IF('T4-4a. Reinsurance'!D143="Not allowed",1,IF('T4-4a. Reinsurance'!D143="Yes",1,0))</f>
        <v>0</v>
      </c>
      <c r="E143" s="5">
        <f>IF('T4-4a. Reinsurance'!E143="Not allowed",1,IF('T4-4a. Reinsurance'!E143="Yes",1,0))</f>
        <v>0</v>
      </c>
      <c r="F143" s="5">
        <f>IF('T4-4a. Reinsurance'!F143="Not allowed",1,IF('T4-4a. Reinsurance'!F143="Yes",1,0))</f>
        <v>0</v>
      </c>
      <c r="G143" s="5">
        <f>IF('T4-4a. Reinsurance'!G143="Not allowed",1,IF('T4-4a. Reinsurance'!G143="Yes",1,0))</f>
        <v>0</v>
      </c>
      <c r="H143" s="5">
        <f>IF('T4-4a. Reinsurance'!H143="Not allowed",1,IF('T4-4a. Reinsurance'!H143="Yes",1,0))</f>
        <v>1</v>
      </c>
      <c r="I143" s="5">
        <f>IF('T4-4a. Reinsurance'!I143="Not allowed",1,IF('T4-4a. Reinsurance'!I143="Yes",1,0))</f>
        <v>1</v>
      </c>
      <c r="J143" s="5">
        <f>IF('T4-4a. Reinsurance'!J143="Not allowed",1,IF('T4-4a. Reinsurance'!J143="Yes",1,0))</f>
        <v>0</v>
      </c>
      <c r="K143" s="5">
        <f>IF('T4-4a. Reinsurance'!K143="Not allowed",1,IF('T4-4a. Reinsurance'!K143="Yes",1,0))</f>
        <v>0</v>
      </c>
      <c r="L143" s="5">
        <f>IF('T4-4a. Reinsurance'!L143="Not allowed",1,IF('T4-4a. Reinsurance'!L143="Yes",1,0))</f>
        <v>0</v>
      </c>
    </row>
    <row r="144" spans="1:12" ht="12.75" customHeight="1">
      <c r="B144" s="15" t="s">
        <v>68</v>
      </c>
      <c r="C144" s="2"/>
      <c r="D144" s="2"/>
      <c r="E144" s="2"/>
      <c r="F144" s="2"/>
      <c r="G144" s="2"/>
      <c r="H144" s="2"/>
      <c r="I144" s="2"/>
      <c r="J144" s="2"/>
      <c r="K144" s="2"/>
      <c r="L144" s="2"/>
    </row>
    <row r="145" spans="1:12" ht="12.75" customHeight="1">
      <c r="B145" s="15" t="s">
        <v>69</v>
      </c>
      <c r="C145" s="2"/>
      <c r="D145" s="2"/>
      <c r="E145" s="2"/>
      <c r="F145" s="2"/>
      <c r="G145" s="2"/>
      <c r="H145" s="2"/>
      <c r="I145" s="2"/>
      <c r="J145" s="2"/>
      <c r="K145" s="2"/>
      <c r="L145" s="2"/>
    </row>
    <row r="146" spans="1:12" ht="12.75" customHeight="1">
      <c r="B146" s="15" t="s">
        <v>70</v>
      </c>
      <c r="C146" s="2"/>
      <c r="D146" s="2"/>
      <c r="E146" s="2"/>
      <c r="F146" s="2"/>
      <c r="G146" s="2"/>
      <c r="H146" s="2"/>
      <c r="I146" s="2"/>
      <c r="J146" s="2"/>
      <c r="K146" s="2"/>
      <c r="L146" s="2"/>
    </row>
    <row r="147" spans="1:12" ht="12.75" customHeight="1">
      <c r="B147" s="15" t="s">
        <v>101</v>
      </c>
      <c r="C147" s="2"/>
      <c r="D147" s="2"/>
      <c r="E147" s="2"/>
      <c r="F147" s="2"/>
      <c r="G147" s="2"/>
      <c r="H147" s="2"/>
      <c r="I147" s="2"/>
      <c r="J147" s="2"/>
      <c r="K147" s="2"/>
      <c r="L147" s="2"/>
    </row>
    <row r="148" spans="1:12" ht="12.75" customHeight="1">
      <c r="B148" s="15" t="s">
        <v>71</v>
      </c>
      <c r="C148" s="2"/>
      <c r="D148" s="2"/>
      <c r="E148" s="2"/>
      <c r="F148" s="2"/>
      <c r="G148" s="2"/>
      <c r="H148" s="2"/>
      <c r="I148" s="2"/>
      <c r="J148" s="2"/>
      <c r="K148" s="2"/>
      <c r="L148" s="2"/>
    </row>
    <row r="149" spans="1:12" ht="12.75" customHeight="1">
      <c r="B149" s="15" t="s">
        <v>72</v>
      </c>
      <c r="C149" s="2"/>
      <c r="D149" s="2"/>
      <c r="E149" s="2"/>
      <c r="F149" s="2"/>
      <c r="G149" s="2"/>
      <c r="H149" s="2"/>
      <c r="I149" s="2"/>
      <c r="J149" s="2"/>
      <c r="K149" s="2"/>
      <c r="L149" s="2"/>
    </row>
    <row r="150" spans="1:12" ht="12.75" customHeight="1">
      <c r="B150" s="6" t="s">
        <v>61</v>
      </c>
      <c r="D150" s="5"/>
      <c r="E150" s="5"/>
      <c r="F150" s="5"/>
      <c r="G150" s="5"/>
      <c r="H150" s="5"/>
      <c r="I150" s="5"/>
      <c r="J150" s="5"/>
      <c r="K150" s="5"/>
      <c r="L150" s="5"/>
    </row>
    <row r="151" spans="1:12" ht="12.75" customHeight="1">
      <c r="B151" s="6"/>
      <c r="D151" s="5"/>
      <c r="E151" s="5"/>
      <c r="F151" s="5"/>
      <c r="G151" s="5"/>
      <c r="H151" s="5"/>
      <c r="I151" s="5"/>
      <c r="J151" s="5"/>
      <c r="K151" s="5"/>
      <c r="L151" s="5"/>
    </row>
    <row r="152" spans="1:12" ht="12.75" customHeight="1">
      <c r="A152" s="10" t="s">
        <v>199</v>
      </c>
      <c r="B152" s="1" t="s">
        <v>200</v>
      </c>
      <c r="C152" s="25">
        <f>IF('T4-4a. Reinsurance'!C152="NA","",IF('T4-4a. Reinsurance'!C152="..","..",IF('T4-4a. Reinsurance'!C152="Not allowed",1,IF('T4-4a. Reinsurance'!C152&lt;31,0.75,IF('T4-4a. Reinsurance'!C152&lt;61,0.5,IF('T4-4a. Reinsurance'!C152&lt;91,0.25,0))))))</f>
        <v>0.75</v>
      </c>
      <c r="D152" s="25">
        <f>IF('T4-4a. Reinsurance'!D152="NA","",IF('T4-4a. Reinsurance'!D152="..","..",IF('T4-4a. Reinsurance'!D152="Not allowed",1,IF('T4-4a. Reinsurance'!D152&lt;31,0.75,IF('T4-4a. Reinsurance'!D152&lt;61,0.5,IF('T4-4a. Reinsurance'!D152&lt;91,0.25,0))))))</f>
        <v>0.75</v>
      </c>
      <c r="E152" s="25">
        <f>IF('T4-4a. Reinsurance'!E152="NA","",IF('T4-4a. Reinsurance'!E152="..","..",IF('T4-4a. Reinsurance'!E152="Not allowed",1,IF('T4-4a. Reinsurance'!E152&lt;31,0.75,IF('T4-4a. Reinsurance'!E152&lt;61,0.5,IF('T4-4a. Reinsurance'!E152&lt;91,0.25,0))))))</f>
        <v>0.5</v>
      </c>
      <c r="F152" s="25">
        <f>IF('T4-4a. Reinsurance'!F152="NA","",IF('T4-4a. Reinsurance'!F152="..","..",IF('T4-4a. Reinsurance'!F152="Not allowed",1,IF('T4-4a. Reinsurance'!F152&lt;31,0.75,IF('T4-4a. Reinsurance'!F152&lt;61,0.5,IF('T4-4a. Reinsurance'!F152&lt;91,0.25,0))))))</f>
        <v>0.75</v>
      </c>
      <c r="G152" s="25">
        <f>IF('T4-4a. Reinsurance'!G152="NA","",IF('T4-4a. Reinsurance'!G152="..","..",IF('T4-4a. Reinsurance'!G152="Not allowed",1,IF('T4-4a. Reinsurance'!G152&lt;31,0.75,IF('T4-4a. Reinsurance'!G152&lt;61,0.5,IF('T4-4a. Reinsurance'!G152&lt;91,0.25,0))))))</f>
        <v>0.25</v>
      </c>
      <c r="H152" s="25">
        <f>IF('T4-4a. Reinsurance'!H152="NA","",IF('T4-4a. Reinsurance'!H152="..","..",IF('T4-4a. Reinsurance'!H152="Not allowed",1,IF('T4-4a. Reinsurance'!H152&lt;31,0.75,IF('T4-4a. Reinsurance'!H152&lt;61,0.5,IF('T4-4a. Reinsurance'!H152&lt;91,0.25,0))))))</f>
        <v>1</v>
      </c>
      <c r="I152" s="25">
        <f>IF('T4-4a. Reinsurance'!I152="NA","",IF('T4-4a. Reinsurance'!I152="..","..",IF('T4-4a. Reinsurance'!I152="Not allowed",1,IF('T4-4a. Reinsurance'!I152&lt;31,0.75,IF('T4-4a. Reinsurance'!I152&lt;61,0.5,IF('T4-4a. Reinsurance'!I152&lt;91,0.25,0))))))</f>
        <v>0</v>
      </c>
      <c r="J152" s="25">
        <f>IF('T4-4a. Reinsurance'!J152="NA","",IF('T4-4a. Reinsurance'!J152="..","..",IF('T4-4a. Reinsurance'!J152="Not allowed",1,IF('T4-4a. Reinsurance'!J152&lt;31,0.75,IF('T4-4a. Reinsurance'!J152&lt;61,0.5,IF('T4-4a. Reinsurance'!J152&lt;91,0.25,0))))))</f>
        <v>0.5</v>
      </c>
      <c r="K152" s="25">
        <f>IF('T4-4a. Reinsurance'!K152="NA","",IF('T4-4a. Reinsurance'!K152="..","..",IF('T4-4a. Reinsurance'!K152="Not allowed",1,IF('T4-4a. Reinsurance'!K152&lt;31,0.75,IF('T4-4a. Reinsurance'!K152&lt;61,0.5,IF('T4-4a. Reinsurance'!K152&lt;91,0.25,0))))))</f>
        <v>0.25</v>
      </c>
      <c r="L152" s="25">
        <f>IF('T4-4a. Reinsurance'!L152="NA","",IF('T4-4a. Reinsurance'!L152="..","..",IF('T4-4a. Reinsurance'!L152="Not allowed",1,IF('T4-4a. Reinsurance'!L152&lt;31,0.75,IF('T4-4a. Reinsurance'!L152&lt;61,0.5,IF('T4-4a. Reinsurance'!L152&lt;91,0.25,0))))))</f>
        <v>0.25</v>
      </c>
    </row>
    <row r="153" spans="1:12" ht="12.75" customHeight="1">
      <c r="B153" s="5" t="s">
        <v>103</v>
      </c>
      <c r="C153" s="25">
        <f>IF('T4-4a. Reinsurance'!C153="NA","",IF('T4-4a. Reinsurance'!C153="..","..",IF('T4-4a. Reinsurance'!C153="Not allowed",1,IF('T4-4a. Reinsurance'!C153&lt;1.01,0.8,IF('T4-4a. Reinsurance'!C153&lt;2.01,0.6,IF('T4-4a. Reinsurance'!C153&lt;3.01,0.4,IF('T4-4a. Reinsurance'!C153&lt;4.01,0.2,0)))))))</f>
        <v>0.6</v>
      </c>
      <c r="D153" s="25">
        <f>IF('T4-4a. Reinsurance'!D153="NA","",IF('T4-4a. Reinsurance'!D153="..","..",IF('T4-4a. Reinsurance'!D153="Not allowed",1,IF('T4-4a. Reinsurance'!D153&lt;1.01,0.8,IF('T4-4a. Reinsurance'!D153&lt;2.01,0.6,IF('T4-4a. Reinsurance'!D153&lt;3.01,0.4,IF('T4-4a. Reinsurance'!D153&lt;4.01,0.2,0)))))))</f>
        <v>0.8</v>
      </c>
      <c r="E153" s="25">
        <f>IF('T4-4a. Reinsurance'!E153="NA","",IF('T4-4a. Reinsurance'!E153="..","..",IF('T4-4a. Reinsurance'!E153="Not allowed",1,IF('T4-4a. Reinsurance'!E153&lt;1.01,0.8,IF('T4-4a. Reinsurance'!E153&lt;2.01,0.6,IF('T4-4a. Reinsurance'!E153&lt;3.01,0.4,IF('T4-4a. Reinsurance'!E153&lt;4.01,0.2,0)))))))</f>
        <v>0</v>
      </c>
      <c r="F153" s="25">
        <f>IF('T4-4a. Reinsurance'!F153="NA","",IF('T4-4a. Reinsurance'!F153="..","..",IF('T4-4a. Reinsurance'!F153="Not allowed",1,IF('T4-4a. Reinsurance'!F153&lt;1.01,0.8,IF('T4-4a. Reinsurance'!F153&lt;2.01,0.6,IF('T4-4a. Reinsurance'!F153&lt;3.01,0.4,IF('T4-4a. Reinsurance'!F153&lt;4.01,0.2,0)))))))</f>
        <v>0.8</v>
      </c>
      <c r="G153" s="25">
        <f>IF('T4-4a. Reinsurance'!G153="NA","",IF('T4-4a. Reinsurance'!G153="..","..",IF('T4-4a. Reinsurance'!G153="Not allowed",1,IF('T4-4a. Reinsurance'!G153&lt;1.01,0.8,IF('T4-4a. Reinsurance'!G153&lt;2.01,0.6,IF('T4-4a. Reinsurance'!G153&lt;3.01,0.4,IF('T4-4a. Reinsurance'!G153&lt;4.01,0.2,0)))))))</f>
        <v>0</v>
      </c>
      <c r="H153" s="25">
        <f>IF('T4-4a. Reinsurance'!H153="NA","",IF('T4-4a. Reinsurance'!H153="..","..",IF('T4-4a. Reinsurance'!H153="Not allowed",1,IF('T4-4a. Reinsurance'!H153&lt;1.01,0.8,IF('T4-4a. Reinsurance'!H153&lt;2.01,0.6,IF('T4-4a. Reinsurance'!H153&lt;3.01,0.4,IF('T4-4a. Reinsurance'!H153&lt;4.01,0.2,0)))))))</f>
        <v>1</v>
      </c>
      <c r="I153" s="25">
        <f>IF('T4-4a. Reinsurance'!I153="NA","",IF('T4-4a. Reinsurance'!I153="..","..",IF('T4-4a. Reinsurance'!I153="Not allowed",1,IF('T4-4a. Reinsurance'!I153&lt;1.01,0.8,IF('T4-4a. Reinsurance'!I153&lt;2.01,0.6,IF('T4-4a. Reinsurance'!I153&lt;3.01,0.4,IF('T4-4a. Reinsurance'!I153&lt;4.01,0.2,0)))))))</f>
        <v>0</v>
      </c>
      <c r="J153" s="25">
        <f>IF('T4-4a. Reinsurance'!J153="NA","",IF('T4-4a. Reinsurance'!J153="..","..",IF('T4-4a. Reinsurance'!J153="Not allowed",1,IF('T4-4a. Reinsurance'!J153&lt;1.01,0.8,IF('T4-4a. Reinsurance'!J153&lt;2.01,0.6,IF('T4-4a. Reinsurance'!J153&lt;3.01,0.4,IF('T4-4a. Reinsurance'!J153&lt;4.01,0.2,0)))))))</f>
        <v>0.6</v>
      </c>
      <c r="K153" s="25">
        <f>IF('T4-4a. Reinsurance'!K153="NA","",IF('T4-4a. Reinsurance'!K153="..","..",IF('T4-4a. Reinsurance'!K153="Not allowed",1,IF('T4-4a. Reinsurance'!K153&lt;1.01,0.8,IF('T4-4a. Reinsurance'!K153&lt;2.01,0.6,IF('T4-4a. Reinsurance'!K153&lt;3.01,0.4,IF('T4-4a. Reinsurance'!K153&lt;4.01,0.2,0)))))))</f>
        <v>0.8</v>
      </c>
      <c r="L153" s="25">
        <f>IF('T4-4a. Reinsurance'!L153="NA","",IF('T4-4a. Reinsurance'!L153="..","..",IF('T4-4a. Reinsurance'!L153="Not allowed",1,IF('T4-4a. Reinsurance'!L153&lt;1.01,0.8,IF('T4-4a. Reinsurance'!L153&lt;2.01,0.6,IF('T4-4a. Reinsurance'!L153&lt;3.01,0.4,IF('T4-4a. Reinsurance'!L153&lt;4.01,0.2,0)))))))</f>
        <v>0.4</v>
      </c>
    </row>
    <row r="154" spans="1:12" ht="12.75" customHeight="1">
      <c r="B154" s="6" t="s">
        <v>61</v>
      </c>
      <c r="D154" s="5"/>
      <c r="E154" s="5"/>
      <c r="F154" s="5"/>
      <c r="G154" s="5"/>
      <c r="H154" s="5"/>
      <c r="I154" s="5"/>
      <c r="J154" s="5"/>
      <c r="K154" s="5"/>
      <c r="L154" s="5"/>
    </row>
    <row r="155" spans="1:12" ht="12.75" customHeight="1">
      <c r="B155" s="6"/>
      <c r="D155" s="5"/>
      <c r="E155" s="5"/>
      <c r="F155" s="5"/>
      <c r="G155" s="5"/>
      <c r="H155" s="5"/>
      <c r="I155" s="5"/>
      <c r="J155" s="5"/>
      <c r="K155" s="5"/>
      <c r="L155" s="5"/>
    </row>
    <row r="156" spans="1:12" ht="12.75" customHeight="1">
      <c r="B156" s="1" t="s">
        <v>104</v>
      </c>
      <c r="C156" s="2"/>
      <c r="D156" s="2"/>
      <c r="E156" s="2"/>
      <c r="F156" s="2"/>
      <c r="G156" s="2"/>
      <c r="H156" s="2"/>
      <c r="I156" s="2"/>
      <c r="J156" s="2"/>
      <c r="K156" s="2"/>
      <c r="L156" s="2"/>
    </row>
    <row r="157" spans="1:12" ht="12.75" customHeight="1">
      <c r="B157" s="6"/>
      <c r="D157" s="5"/>
      <c r="E157" s="5"/>
      <c r="F157" s="5"/>
      <c r="G157" s="5"/>
      <c r="H157" s="5"/>
      <c r="I157" s="5"/>
      <c r="J157" s="5"/>
      <c r="K157" s="5"/>
      <c r="L157" s="5"/>
    </row>
    <row r="158" spans="1:12" ht="12.75" customHeight="1">
      <c r="A158" s="10" t="s">
        <v>201</v>
      </c>
      <c r="B158" s="1" t="s">
        <v>202</v>
      </c>
      <c r="C158" s="2"/>
      <c r="D158" s="2"/>
      <c r="E158" s="2"/>
      <c r="F158" s="2"/>
      <c r="G158" s="2"/>
      <c r="H158" s="2"/>
      <c r="I158" s="2"/>
      <c r="J158" s="2"/>
      <c r="K158" s="2"/>
      <c r="L158" s="2"/>
    </row>
    <row r="159" spans="1:12" ht="12.75" customHeight="1">
      <c r="B159" s="15" t="s">
        <v>203</v>
      </c>
      <c r="C159" s="2"/>
      <c r="D159" s="2"/>
      <c r="E159" s="2"/>
      <c r="F159" s="2"/>
      <c r="G159" s="2"/>
      <c r="H159" s="2"/>
      <c r="I159" s="2"/>
      <c r="J159" s="2"/>
      <c r="K159" s="2"/>
      <c r="L159" s="2"/>
    </row>
    <row r="160" spans="1:12" ht="12.75" customHeight="1">
      <c r="B160" s="15" t="s">
        <v>74</v>
      </c>
      <c r="C160" s="26">
        <f>IF('T4-4a. Reinsurance'!C160="..","..",(100-'T4-4a. Reinsurance'!C160)/100)</f>
        <v>0</v>
      </c>
      <c r="D160" s="26">
        <f>IF('T4-4a. Reinsurance'!D160="..","..",(100-'T4-4a. Reinsurance'!D160)/100)</f>
        <v>0</v>
      </c>
      <c r="E160" s="26">
        <f>IF('T4-4a. Reinsurance'!E160="..","..",(100-'T4-4a. Reinsurance'!E160)/100)</f>
        <v>0</v>
      </c>
      <c r="F160" s="26">
        <f>IF('T4-4a. Reinsurance'!F160="..","..",(100-'T4-4a. Reinsurance'!F160)/100)</f>
        <v>0</v>
      </c>
      <c r="G160" s="26">
        <f>IF('T4-4a. Reinsurance'!G160="..","..",(100-'T4-4a. Reinsurance'!G160)/100)</f>
        <v>0</v>
      </c>
      <c r="H160" s="26">
        <f>IF('T4-4a. Reinsurance'!H160="..","..",(100-'T4-4a. Reinsurance'!H160)/100)</f>
        <v>1</v>
      </c>
      <c r="I160" s="26">
        <f>IF('T4-4a. Reinsurance'!I160="..","..",(100-'T4-4a. Reinsurance'!I160)/100)</f>
        <v>0</v>
      </c>
      <c r="J160" s="26">
        <f>IF('T4-4a. Reinsurance'!J160="..","..",(100-'T4-4a. Reinsurance'!J160)/100)</f>
        <v>0</v>
      </c>
      <c r="K160" s="26">
        <f>IF('T4-4a. Reinsurance'!K160="..","..",(100-'T4-4a. Reinsurance'!K160)/100)</f>
        <v>0</v>
      </c>
      <c r="L160" s="26">
        <f>IF('T4-4a. Reinsurance'!L160="..","..",(100-'T4-4a. Reinsurance'!L160)/100)</f>
        <v>0</v>
      </c>
    </row>
    <row r="161" spans="1:12" ht="12.75" customHeight="1">
      <c r="B161" s="15" t="s">
        <v>75</v>
      </c>
      <c r="C161" s="2"/>
      <c r="D161" s="2"/>
      <c r="E161" s="2"/>
      <c r="F161" s="2"/>
      <c r="G161" s="2"/>
      <c r="H161" s="2"/>
      <c r="I161" s="2"/>
      <c r="J161" s="2"/>
      <c r="K161" s="2"/>
      <c r="L161" s="2"/>
    </row>
    <row r="162" spans="1:12" ht="12.75" customHeight="1">
      <c r="B162" s="15" t="s">
        <v>74</v>
      </c>
      <c r="C162" s="26">
        <f>IF('T4-4a. Reinsurance'!C162="..","..",(100-'T4-4a. Reinsurance'!C162)/100)</f>
        <v>0</v>
      </c>
      <c r="D162" s="26">
        <f>IF('T4-4a. Reinsurance'!D162="..","..",(100-'T4-4a. Reinsurance'!D162)/100)</f>
        <v>0</v>
      </c>
      <c r="E162" s="26">
        <f>IF('T4-4a. Reinsurance'!E162="..","..",(100-'T4-4a. Reinsurance'!E162)/100)</f>
        <v>0</v>
      </c>
      <c r="F162" s="26">
        <f>IF('T4-4a. Reinsurance'!F162="..","..",(100-'T4-4a. Reinsurance'!F162)/100)</f>
        <v>0</v>
      </c>
      <c r="G162" s="26">
        <f>IF('T4-4a. Reinsurance'!G162="..","..",(100-'T4-4a. Reinsurance'!G162)/100)</f>
        <v>0</v>
      </c>
      <c r="H162" s="26">
        <f>IF('T4-4a. Reinsurance'!H162="..","..",(100-'T4-4a. Reinsurance'!H162)/100)</f>
        <v>1</v>
      </c>
      <c r="I162" s="26">
        <f>IF('T4-4a. Reinsurance'!I162="..","..",(100-'T4-4a. Reinsurance'!I162)/100)</f>
        <v>0</v>
      </c>
      <c r="J162" s="26">
        <f>IF('T4-4a. Reinsurance'!J162="..","..",(100-'T4-4a. Reinsurance'!J162)/100)</f>
        <v>0</v>
      </c>
      <c r="K162" s="26">
        <f>IF('T4-4a. Reinsurance'!K162="..","..",(100-'T4-4a. Reinsurance'!K162)/100)</f>
        <v>0</v>
      </c>
      <c r="L162" s="26">
        <f>IF('T4-4a. Reinsurance'!L162="..","..",(100-'T4-4a. Reinsurance'!L162)/100)</f>
        <v>0</v>
      </c>
    </row>
    <row r="163" spans="1:12" ht="12.75" customHeight="1">
      <c r="B163" s="6" t="s">
        <v>61</v>
      </c>
      <c r="D163" s="5"/>
      <c r="E163" s="5"/>
      <c r="F163" s="5"/>
      <c r="G163" s="5"/>
      <c r="H163" s="5"/>
      <c r="I163" s="5"/>
      <c r="J163" s="5"/>
      <c r="K163" s="5"/>
      <c r="L163" s="5"/>
    </row>
    <row r="164" spans="1:12" ht="12.75" customHeight="1">
      <c r="B164" s="6"/>
      <c r="D164" s="5"/>
      <c r="E164" s="5"/>
      <c r="F164" s="5"/>
      <c r="G164" s="5"/>
      <c r="H164" s="5"/>
      <c r="I164" s="5"/>
      <c r="J164" s="5"/>
      <c r="K164" s="5"/>
      <c r="L164" s="5"/>
    </row>
    <row r="165" spans="1:12" ht="12.75" customHeight="1">
      <c r="A165" s="10" t="s">
        <v>204</v>
      </c>
      <c r="B165" s="1" t="s">
        <v>205</v>
      </c>
      <c r="C165" s="2"/>
      <c r="D165" s="2"/>
      <c r="E165" s="2"/>
      <c r="F165" s="2"/>
      <c r="G165" s="2"/>
      <c r="H165" s="2"/>
      <c r="I165" s="2"/>
      <c r="J165" s="2"/>
      <c r="K165" s="2"/>
      <c r="L165" s="2"/>
    </row>
    <row r="166" spans="1:12" ht="12.75" customHeight="1">
      <c r="B166" s="15" t="s">
        <v>203</v>
      </c>
      <c r="C166" s="2"/>
      <c r="D166" s="2"/>
      <c r="E166" s="2"/>
      <c r="F166" s="2"/>
      <c r="G166" s="2"/>
      <c r="H166" s="2"/>
      <c r="I166" s="2"/>
      <c r="J166" s="2"/>
      <c r="K166" s="2"/>
      <c r="L166" s="2"/>
    </row>
    <row r="167" spans="1:12" ht="12.75" customHeight="1">
      <c r="B167" s="15" t="s">
        <v>74</v>
      </c>
      <c r="C167" s="26">
        <f>IF('T4-4a. Reinsurance'!C167="..","..",(100-'T4-4a. Reinsurance'!C167)/100)</f>
        <v>0</v>
      </c>
      <c r="D167" s="26">
        <f>IF('T4-4a. Reinsurance'!D167="..","..",(100-'T4-4a. Reinsurance'!D167)/100)</f>
        <v>0</v>
      </c>
      <c r="E167" s="26">
        <f>IF('T4-4a. Reinsurance'!E167="..","..",(100-'T4-4a. Reinsurance'!E167)/100)</f>
        <v>0.01</v>
      </c>
      <c r="F167" s="26">
        <f>IF('T4-4a. Reinsurance'!F167="..","..",(100-'T4-4a. Reinsurance'!F167)/100)</f>
        <v>0</v>
      </c>
      <c r="G167" s="26">
        <f>IF('T4-4a. Reinsurance'!G167="..","..",(100-'T4-4a. Reinsurance'!G167)/100)</f>
        <v>0.7</v>
      </c>
      <c r="H167" s="26">
        <f>IF('T4-4a. Reinsurance'!H167="..","..",(100-'T4-4a. Reinsurance'!H167)/100)</f>
        <v>1</v>
      </c>
      <c r="I167" s="26">
        <f>IF('T4-4a. Reinsurance'!I167="..","..",(100-'T4-4a. Reinsurance'!I167)/100)</f>
        <v>0</v>
      </c>
      <c r="J167" s="26">
        <f>IF('T4-4a. Reinsurance'!J167="..","..",(100-'T4-4a. Reinsurance'!J167)/100)</f>
        <v>0</v>
      </c>
      <c r="K167" s="26">
        <f>IF('T4-4a. Reinsurance'!K167="..","..",(100-'T4-4a. Reinsurance'!K167)/100)</f>
        <v>0.75</v>
      </c>
      <c r="L167" s="26">
        <f>IF('T4-4a. Reinsurance'!L167="..","..",(100-'T4-4a. Reinsurance'!L167)/100)</f>
        <v>0</v>
      </c>
    </row>
    <row r="168" spans="1:12" ht="12.75" customHeight="1">
      <c r="B168" s="15" t="s">
        <v>75</v>
      </c>
      <c r="C168" s="2"/>
      <c r="D168" s="2"/>
      <c r="E168" s="2"/>
      <c r="F168" s="2"/>
      <c r="G168" s="2"/>
      <c r="H168" s="2"/>
      <c r="I168" s="2"/>
      <c r="J168" s="2"/>
      <c r="K168" s="2"/>
      <c r="L168" s="2"/>
    </row>
    <row r="169" spans="1:12" ht="12.75" customHeight="1">
      <c r="B169" s="15" t="s">
        <v>74</v>
      </c>
      <c r="C169" s="26">
        <f>IF('T4-4a. Reinsurance'!C169="..","..",(100-'T4-4a. Reinsurance'!C169)/100)</f>
        <v>0</v>
      </c>
      <c r="D169" s="26">
        <f>IF('T4-4a. Reinsurance'!D169="..","..",(100-'T4-4a. Reinsurance'!D169)/100)</f>
        <v>0</v>
      </c>
      <c r="E169" s="26">
        <f>IF('T4-4a. Reinsurance'!E169="..","..",(100-'T4-4a. Reinsurance'!E169)/100)</f>
        <v>0.2</v>
      </c>
      <c r="F169" s="26">
        <f>IF('T4-4a. Reinsurance'!F169="..","..",(100-'T4-4a. Reinsurance'!F169)/100)</f>
        <v>0</v>
      </c>
      <c r="G169" s="26">
        <f>IF('T4-4a. Reinsurance'!G169="..","..",(100-'T4-4a. Reinsurance'!G169)/100)</f>
        <v>0.7</v>
      </c>
      <c r="H169" s="26">
        <f>IF('T4-4a. Reinsurance'!H169="..","..",(100-'T4-4a. Reinsurance'!H169)/100)</f>
        <v>1</v>
      </c>
      <c r="I169" s="26">
        <f>IF('T4-4a. Reinsurance'!I169="..","..",(100-'T4-4a. Reinsurance'!I169)/100)</f>
        <v>0</v>
      </c>
      <c r="J169" s="26">
        <f>IF('T4-4a. Reinsurance'!J169="..","..",(100-'T4-4a. Reinsurance'!J169)/100)</f>
        <v>0</v>
      </c>
      <c r="K169" s="26">
        <f>IF('T4-4a. Reinsurance'!K169="..","..",(100-'T4-4a. Reinsurance'!K169)/100)</f>
        <v>0.75</v>
      </c>
      <c r="L169" s="26">
        <f>IF('T4-4a. Reinsurance'!L169="..","..",(100-'T4-4a. Reinsurance'!L169)/100)</f>
        <v>0</v>
      </c>
    </row>
    <row r="170" spans="1:12" ht="12.75" customHeight="1">
      <c r="B170" s="6" t="s">
        <v>61</v>
      </c>
      <c r="D170" s="5"/>
      <c r="E170" s="5"/>
      <c r="F170" s="5"/>
      <c r="G170" s="5"/>
      <c r="H170" s="5"/>
      <c r="I170" s="5"/>
      <c r="J170" s="5"/>
      <c r="K170" s="5"/>
      <c r="L170" s="5"/>
    </row>
    <row r="171" spans="1:12" ht="12.75" customHeight="1">
      <c r="B171" s="6"/>
      <c r="D171" s="5"/>
      <c r="E171" s="5"/>
      <c r="F171" s="5"/>
      <c r="G171" s="5"/>
      <c r="H171" s="5"/>
      <c r="I171" s="5"/>
      <c r="J171" s="5"/>
      <c r="K171" s="5"/>
      <c r="L171" s="5"/>
    </row>
    <row r="172" spans="1:12" ht="12.75" customHeight="1">
      <c r="B172" s="1" t="s">
        <v>105</v>
      </c>
      <c r="C172" s="2"/>
      <c r="D172" s="2"/>
      <c r="E172" s="2"/>
      <c r="F172" s="2"/>
      <c r="G172" s="2"/>
      <c r="H172" s="2"/>
      <c r="I172" s="2"/>
      <c r="J172" s="2"/>
      <c r="K172" s="2"/>
      <c r="L172" s="2"/>
    </row>
    <row r="173" spans="1:12" ht="12.75" customHeight="1">
      <c r="B173" s="6"/>
      <c r="D173" s="5"/>
      <c r="E173" s="5"/>
      <c r="F173" s="5"/>
      <c r="G173" s="5"/>
      <c r="H173" s="5"/>
      <c r="I173" s="5"/>
      <c r="J173" s="5"/>
      <c r="K173" s="5"/>
      <c r="L173" s="5"/>
    </row>
    <row r="174" spans="1:12" ht="12.75" customHeight="1">
      <c r="B174" s="19" t="s">
        <v>106</v>
      </c>
      <c r="C174" s="23"/>
      <c r="D174" s="23"/>
      <c r="E174" s="23"/>
      <c r="F174" s="23"/>
      <c r="G174" s="23"/>
      <c r="H174" s="23"/>
      <c r="I174" s="23"/>
      <c r="J174" s="23"/>
      <c r="K174" s="23"/>
      <c r="L174" s="23"/>
    </row>
    <row r="175" spans="1:12" ht="12.75" customHeight="1">
      <c r="B175" s="6"/>
      <c r="D175" s="5"/>
      <c r="E175" s="5"/>
      <c r="F175" s="5"/>
      <c r="G175" s="5"/>
      <c r="H175" s="5"/>
      <c r="I175" s="5"/>
      <c r="J175" s="5"/>
      <c r="K175" s="5"/>
      <c r="L175" s="5"/>
    </row>
    <row r="176" spans="1:12" ht="12.75" customHeight="1">
      <c r="A176" s="10" t="s">
        <v>111</v>
      </c>
      <c r="B176" s="1" t="s">
        <v>107</v>
      </c>
      <c r="C176" s="2"/>
      <c r="D176" s="2"/>
      <c r="E176" s="2"/>
      <c r="F176" s="2"/>
      <c r="G176" s="2"/>
      <c r="H176" s="2"/>
      <c r="I176" s="2"/>
      <c r="J176" s="2"/>
      <c r="K176" s="2"/>
      <c r="L176" s="2"/>
    </row>
    <row r="177" spans="1:12" ht="12.75" customHeight="1">
      <c r="B177" s="15" t="s">
        <v>108</v>
      </c>
      <c r="C177" s="2"/>
      <c r="D177" s="2"/>
      <c r="E177" s="2"/>
      <c r="F177" s="2"/>
      <c r="G177" s="2"/>
      <c r="H177" s="2"/>
      <c r="I177" s="2"/>
      <c r="J177" s="2"/>
      <c r="K177" s="2"/>
      <c r="L177" s="2"/>
    </row>
    <row r="178" spans="1:12" ht="12.75" customHeight="1">
      <c r="B178" s="15" t="s">
        <v>109</v>
      </c>
      <c r="C178" s="2"/>
      <c r="D178" s="2"/>
      <c r="E178" s="2"/>
      <c r="F178" s="2"/>
      <c r="G178" s="2"/>
      <c r="H178" s="2"/>
      <c r="I178" s="2"/>
      <c r="J178" s="2"/>
      <c r="K178" s="2"/>
      <c r="L178" s="2"/>
    </row>
    <row r="179" spans="1:12" ht="12.75" customHeight="1">
      <c r="B179" s="15" t="s">
        <v>110</v>
      </c>
      <c r="C179" s="2"/>
      <c r="D179" s="2"/>
      <c r="E179" s="2"/>
      <c r="F179" s="2"/>
      <c r="G179" s="2"/>
      <c r="H179" s="2"/>
      <c r="I179" s="2"/>
      <c r="J179" s="2"/>
      <c r="K179" s="2"/>
      <c r="L179" s="2"/>
    </row>
    <row r="180" spans="1:12" ht="12.75" customHeight="1">
      <c r="B180" s="15" t="s">
        <v>135</v>
      </c>
      <c r="C180" s="2"/>
      <c r="D180" s="2"/>
      <c r="E180" s="2"/>
      <c r="F180" s="2"/>
      <c r="G180" s="2"/>
      <c r="H180" s="2"/>
      <c r="I180" s="2"/>
      <c r="J180" s="2"/>
      <c r="K180" s="2"/>
      <c r="L180" s="2"/>
    </row>
    <row r="181" spans="1:12" ht="12.75" customHeight="1">
      <c r="B181" s="6" t="s">
        <v>61</v>
      </c>
      <c r="D181" s="5"/>
      <c r="E181" s="5"/>
      <c r="F181" s="5"/>
      <c r="G181" s="5"/>
      <c r="H181" s="5"/>
      <c r="I181" s="5"/>
      <c r="J181" s="5"/>
      <c r="K181" s="5"/>
      <c r="L181" s="5"/>
    </row>
    <row r="182" spans="1:12" ht="12.75" customHeight="1">
      <c r="B182" s="6"/>
      <c r="D182" s="5"/>
      <c r="E182" s="5"/>
      <c r="F182" s="5"/>
      <c r="G182" s="5"/>
      <c r="H182" s="5"/>
      <c r="I182" s="5"/>
      <c r="J182" s="5"/>
      <c r="K182" s="5"/>
      <c r="L182" s="5"/>
    </row>
    <row r="183" spans="1:12" ht="12.75" customHeight="1">
      <c r="A183" s="10" t="s">
        <v>140</v>
      </c>
      <c r="B183" s="1" t="s">
        <v>136</v>
      </c>
      <c r="C183" s="2"/>
      <c r="D183" s="2"/>
      <c r="E183" s="2"/>
      <c r="F183" s="2"/>
      <c r="G183" s="2"/>
      <c r="H183" s="2"/>
      <c r="I183" s="2"/>
      <c r="J183" s="2"/>
      <c r="K183" s="2"/>
      <c r="L183" s="2"/>
    </row>
    <row r="184" spans="1:12" ht="12.75" customHeight="1">
      <c r="B184" s="15" t="s">
        <v>137</v>
      </c>
      <c r="C184" s="2"/>
      <c r="D184" s="2"/>
      <c r="E184" s="2"/>
      <c r="F184" s="2"/>
      <c r="G184" s="2"/>
      <c r="H184" s="2"/>
      <c r="I184" s="2"/>
      <c r="J184" s="2"/>
      <c r="K184" s="2"/>
      <c r="L184" s="2"/>
    </row>
    <row r="185" spans="1:12" ht="12.75" customHeight="1">
      <c r="B185" s="15" t="s">
        <v>138</v>
      </c>
      <c r="C185" s="24"/>
      <c r="D185" s="24"/>
      <c r="E185" s="24"/>
      <c r="F185" s="24"/>
      <c r="G185" s="24"/>
      <c r="H185" s="24"/>
      <c r="I185" s="24"/>
      <c r="J185" s="24"/>
      <c r="K185" s="24"/>
      <c r="L185" s="24"/>
    </row>
    <row r="186" spans="1:12" ht="12.75" customHeight="1">
      <c r="B186" s="15" t="s">
        <v>139</v>
      </c>
      <c r="C186" s="2"/>
      <c r="D186" s="2"/>
      <c r="E186" s="2"/>
      <c r="F186" s="2"/>
      <c r="G186" s="2"/>
      <c r="H186" s="2"/>
      <c r="I186" s="2"/>
      <c r="J186" s="2"/>
      <c r="K186" s="2"/>
      <c r="L186" s="2"/>
    </row>
    <row r="187" spans="1:12" ht="12.75" customHeight="1">
      <c r="B187" s="6" t="s">
        <v>61</v>
      </c>
      <c r="D187" s="5"/>
      <c r="E187" s="5"/>
      <c r="F187" s="5"/>
      <c r="G187" s="5"/>
      <c r="H187" s="5"/>
      <c r="I187" s="5"/>
      <c r="J187" s="5"/>
      <c r="K187" s="5"/>
      <c r="L187" s="5"/>
    </row>
    <row r="188" spans="1:12" ht="12.75" customHeight="1">
      <c r="B188" s="6"/>
      <c r="D188" s="5"/>
      <c r="E188" s="5"/>
      <c r="F188" s="5"/>
      <c r="G188" s="5"/>
      <c r="H188" s="5"/>
      <c r="I188" s="5"/>
      <c r="J188" s="5"/>
      <c r="K188" s="5"/>
      <c r="L188" s="5"/>
    </row>
    <row r="189" spans="1:12" ht="12.75" customHeight="1">
      <c r="B189" s="13" t="s">
        <v>141</v>
      </c>
      <c r="C189" s="23"/>
      <c r="D189" s="23"/>
      <c r="E189" s="23"/>
      <c r="F189" s="23"/>
      <c r="G189" s="23"/>
      <c r="H189" s="23"/>
      <c r="I189" s="23"/>
      <c r="J189" s="23"/>
      <c r="K189" s="23"/>
      <c r="L189" s="23"/>
    </row>
    <row r="190" spans="1:12" ht="12.75" customHeight="1">
      <c r="B190" s="6"/>
      <c r="D190" s="5"/>
      <c r="E190" s="5"/>
      <c r="F190" s="5"/>
      <c r="G190" s="5"/>
      <c r="H190" s="5"/>
      <c r="I190" s="5"/>
      <c r="J190" s="5"/>
      <c r="K190" s="5"/>
      <c r="L190" s="5"/>
    </row>
    <row r="191" spans="1:12" ht="12.75" customHeight="1">
      <c r="A191" s="10" t="s">
        <v>143</v>
      </c>
      <c r="B191" s="1" t="s">
        <v>142</v>
      </c>
      <c r="C191" s="2"/>
      <c r="D191" s="2"/>
      <c r="E191" s="2"/>
      <c r="F191" s="2"/>
      <c r="G191" s="2"/>
      <c r="H191" s="2"/>
      <c r="I191" s="2"/>
      <c r="J191" s="2"/>
      <c r="K191" s="2"/>
      <c r="L191" s="2"/>
    </row>
    <row r="192" spans="1:12" ht="12.75" customHeight="1">
      <c r="B192" s="1" t="s">
        <v>144</v>
      </c>
      <c r="C192" s="2"/>
      <c r="D192" s="2"/>
      <c r="E192" s="2"/>
      <c r="F192" s="2"/>
      <c r="G192" s="2"/>
      <c r="H192" s="2"/>
      <c r="I192" s="2"/>
      <c r="J192" s="2"/>
      <c r="K192" s="2"/>
      <c r="L192" s="2"/>
    </row>
    <row r="193" spans="1:12" ht="12.75" customHeight="1">
      <c r="B193" s="1" t="s">
        <v>145</v>
      </c>
      <c r="C193" s="2"/>
      <c r="D193" s="2"/>
      <c r="E193" s="2"/>
      <c r="F193" s="2"/>
      <c r="G193" s="2"/>
      <c r="H193" s="2"/>
      <c r="I193" s="2"/>
      <c r="J193" s="2"/>
      <c r="K193" s="2"/>
      <c r="L193" s="2"/>
    </row>
    <row r="194" spans="1:12" ht="12.75" customHeight="1">
      <c r="B194" s="1" t="s">
        <v>146</v>
      </c>
      <c r="C194" s="2"/>
      <c r="D194" s="2"/>
      <c r="E194" s="2"/>
      <c r="F194" s="2"/>
      <c r="G194" s="2"/>
      <c r="H194" s="2"/>
      <c r="I194" s="2"/>
      <c r="J194" s="2"/>
      <c r="K194" s="2"/>
      <c r="L194" s="2"/>
    </row>
    <row r="195" spans="1:12" ht="12.75" customHeight="1">
      <c r="B195" s="1" t="s">
        <v>147</v>
      </c>
      <c r="C195" s="2"/>
      <c r="D195" s="2"/>
      <c r="E195" s="2"/>
      <c r="F195" s="2"/>
      <c r="G195" s="2"/>
      <c r="H195" s="2"/>
      <c r="I195" s="2"/>
      <c r="J195" s="2"/>
      <c r="K195" s="2"/>
      <c r="L195" s="2"/>
    </row>
    <row r="196" spans="1:12" ht="12.75" customHeight="1">
      <c r="B196" s="6" t="s">
        <v>61</v>
      </c>
      <c r="D196" s="5"/>
      <c r="E196" s="5"/>
      <c r="F196" s="5"/>
      <c r="G196" s="5"/>
      <c r="H196" s="5"/>
      <c r="I196" s="5"/>
      <c r="J196" s="5"/>
      <c r="K196" s="5"/>
      <c r="L196" s="5"/>
    </row>
    <row r="197" spans="1:12" ht="12.75" customHeight="1">
      <c r="B197" s="6"/>
      <c r="D197" s="5"/>
      <c r="E197" s="5"/>
      <c r="F197" s="5"/>
      <c r="G197" s="5"/>
      <c r="H197" s="5"/>
      <c r="I197" s="5"/>
      <c r="J197" s="5"/>
      <c r="K197" s="5"/>
      <c r="L197" s="5"/>
    </row>
    <row r="198" spans="1:12" ht="12.75" customHeight="1">
      <c r="A198" s="10">
        <v>23</v>
      </c>
      <c r="B198" s="5" t="s">
        <v>221</v>
      </c>
      <c r="D198" s="5"/>
      <c r="E198" s="5"/>
      <c r="F198" s="5"/>
      <c r="G198" s="5"/>
      <c r="H198" s="5"/>
      <c r="I198" s="5"/>
      <c r="J198" s="5"/>
      <c r="K198" s="5"/>
      <c r="L198" s="5"/>
    </row>
    <row r="199" spans="1:12" ht="12.75" customHeight="1">
      <c r="B199" s="15" t="s">
        <v>148</v>
      </c>
      <c r="C199" s="2"/>
      <c r="D199" s="2"/>
      <c r="E199" s="2"/>
      <c r="F199" s="2"/>
      <c r="G199" s="2"/>
      <c r="H199" s="2"/>
      <c r="I199" s="2"/>
      <c r="J199" s="2"/>
      <c r="K199" s="2"/>
      <c r="L199" s="2"/>
    </row>
    <row r="200" spans="1:12" ht="12.75" customHeight="1">
      <c r="B200" s="15" t="s">
        <v>149</v>
      </c>
      <c r="C200" s="2"/>
      <c r="D200" s="2"/>
      <c r="E200" s="2"/>
      <c r="F200" s="2"/>
      <c r="G200" s="2"/>
      <c r="H200" s="2"/>
      <c r="I200" s="2"/>
      <c r="J200" s="2"/>
      <c r="K200" s="2"/>
      <c r="L200" s="2"/>
    </row>
    <row r="201" spans="1:12" ht="12.75" customHeight="1">
      <c r="B201" s="15" t="s">
        <v>150</v>
      </c>
      <c r="C201" s="2"/>
      <c r="D201" s="2"/>
      <c r="E201" s="2"/>
      <c r="F201" s="2"/>
      <c r="G201" s="2"/>
      <c r="H201" s="2"/>
      <c r="I201" s="2"/>
      <c r="J201" s="2"/>
      <c r="K201" s="2"/>
      <c r="L201" s="2"/>
    </row>
    <row r="202" spans="1:12" ht="12.75" customHeight="1">
      <c r="B202" s="15" t="s">
        <v>151</v>
      </c>
      <c r="C202" s="2"/>
      <c r="D202" s="2"/>
      <c r="E202" s="2"/>
      <c r="F202" s="2"/>
      <c r="G202" s="2"/>
      <c r="H202" s="2"/>
      <c r="I202" s="2"/>
      <c r="J202" s="2"/>
      <c r="K202" s="2"/>
      <c r="L202" s="2"/>
    </row>
    <row r="203" spans="1:12" ht="12.75" customHeight="1">
      <c r="B203" s="15" t="s">
        <v>67</v>
      </c>
      <c r="C203" s="2"/>
      <c r="D203" s="2"/>
      <c r="E203" s="2"/>
      <c r="F203" s="2"/>
      <c r="G203" s="2"/>
      <c r="H203" s="2"/>
      <c r="I203" s="2"/>
      <c r="J203" s="2"/>
      <c r="K203" s="2"/>
      <c r="L203" s="2"/>
    </row>
    <row r="204" spans="1:12" ht="12.75" customHeight="1">
      <c r="B204" s="6" t="s">
        <v>61</v>
      </c>
      <c r="D204" s="5"/>
      <c r="E204" s="5"/>
      <c r="F204" s="5"/>
      <c r="G204" s="5"/>
      <c r="H204" s="5"/>
      <c r="I204" s="5"/>
      <c r="J204" s="5"/>
      <c r="K204" s="5"/>
      <c r="L204" s="5"/>
    </row>
    <row r="205" spans="1:12" ht="12.75" customHeight="1">
      <c r="D205" s="5"/>
      <c r="E205" s="5"/>
      <c r="F205" s="5"/>
      <c r="G205" s="5"/>
      <c r="H205" s="5"/>
      <c r="I205" s="5"/>
      <c r="J205" s="5"/>
      <c r="K205" s="5"/>
      <c r="L205" s="5"/>
    </row>
    <row r="206" spans="1:12" ht="12.75" customHeight="1">
      <c r="A206" s="10">
        <v>24</v>
      </c>
      <c r="B206" s="1" t="s">
        <v>222</v>
      </c>
      <c r="C206" s="2"/>
      <c r="D206" s="2"/>
      <c r="E206" s="2"/>
      <c r="F206" s="2"/>
      <c r="G206" s="2"/>
      <c r="H206" s="2"/>
      <c r="I206" s="2"/>
      <c r="J206" s="2"/>
      <c r="K206" s="2"/>
      <c r="L206" s="2"/>
    </row>
    <row r="207" spans="1:12" ht="12.75" customHeight="1">
      <c r="B207" s="15" t="s">
        <v>76</v>
      </c>
      <c r="C207" s="2"/>
      <c r="D207" s="2"/>
      <c r="E207" s="2"/>
      <c r="F207" s="2"/>
      <c r="G207" s="2"/>
      <c r="H207" s="2"/>
      <c r="I207" s="2"/>
      <c r="J207" s="2"/>
      <c r="K207" s="2"/>
      <c r="L207" s="2"/>
    </row>
    <row r="208" spans="1:12" ht="12.75" customHeight="1">
      <c r="B208" s="15" t="s">
        <v>77</v>
      </c>
      <c r="C208" s="2">
        <f>IF('T4-4a. Reinsurance'!C206="Not allowed",1,IF('T4-4a. Reinsurance'!C208="Yes",1,0))</f>
        <v>1</v>
      </c>
      <c r="D208" s="2">
        <f>IF('T4-4a. Reinsurance'!D206="Not allowed",1,IF('T4-4a. Reinsurance'!D208="Yes",1,0))</f>
        <v>0</v>
      </c>
      <c r="E208" s="2">
        <f>IF('T4-4a. Reinsurance'!E206="Not allowed",1,IF('T4-4a. Reinsurance'!E208="Yes",1,0))</f>
        <v>0</v>
      </c>
      <c r="F208" s="2">
        <f>IF('T4-4a. Reinsurance'!F206="Not allowed",1,IF('T4-4a. Reinsurance'!F208="Yes",1,0))</f>
        <v>0</v>
      </c>
      <c r="G208" s="2">
        <f>IF('T4-4a. Reinsurance'!G206="Not allowed",1,IF('T4-4a. Reinsurance'!G208="Yes",1,0))</f>
        <v>1</v>
      </c>
      <c r="H208" s="2">
        <f>IF('T4-4a. Reinsurance'!H206="Not allowed",1,IF('T4-4a. Reinsurance'!H208="Yes",1,0))</f>
        <v>1</v>
      </c>
      <c r="I208" s="2">
        <f>IF('T4-4a. Reinsurance'!I206="Not allowed",1,IF('T4-4a. Reinsurance'!I208="Yes",1,0))</f>
        <v>0</v>
      </c>
      <c r="J208" s="2">
        <f>IF('T4-4a. Reinsurance'!J206="Not allowed",1,IF('T4-4a. Reinsurance'!J208="Yes",1,0))</f>
        <v>0</v>
      </c>
      <c r="K208" s="2">
        <f>IF('T4-4a. Reinsurance'!K206="Not allowed",1,IF('T4-4a. Reinsurance'!K208="Yes",1,0))</f>
        <v>1</v>
      </c>
      <c r="L208" s="2">
        <f>IF('T4-4a. Reinsurance'!L206="Not allowed",1,IF('T4-4a. Reinsurance'!L208="Yes",1,0))</f>
        <v>0</v>
      </c>
    </row>
    <row r="209" spans="1:12" ht="12.75" customHeight="1">
      <c r="B209" s="15" t="s">
        <v>78</v>
      </c>
      <c r="C209" s="2"/>
      <c r="D209" s="2"/>
      <c r="E209" s="2"/>
      <c r="F209" s="2"/>
      <c r="G209" s="2"/>
      <c r="H209" s="2"/>
      <c r="I209" s="2"/>
      <c r="J209" s="2"/>
      <c r="K209" s="2"/>
      <c r="L209" s="2"/>
    </row>
    <row r="210" spans="1:12" ht="12.75" customHeight="1">
      <c r="B210" s="15" t="s">
        <v>67</v>
      </c>
      <c r="C210" s="2"/>
      <c r="D210" s="2"/>
      <c r="E210" s="2"/>
      <c r="F210" s="2"/>
      <c r="G210" s="2"/>
      <c r="H210" s="2"/>
      <c r="I210" s="2"/>
      <c r="J210" s="2"/>
      <c r="K210" s="2"/>
      <c r="L210" s="2"/>
    </row>
    <row r="211" spans="1:12" ht="12.75" customHeight="1">
      <c r="B211" s="6" t="s">
        <v>61</v>
      </c>
      <c r="D211" s="5"/>
      <c r="E211" s="5"/>
      <c r="F211" s="5"/>
      <c r="G211" s="5"/>
      <c r="H211" s="5"/>
      <c r="I211" s="5"/>
      <c r="J211" s="5"/>
      <c r="K211" s="5"/>
      <c r="L211" s="5"/>
    </row>
    <row r="212" spans="1:12" ht="12.75" customHeight="1">
      <c r="B212" s="6"/>
      <c r="D212" s="5"/>
      <c r="E212" s="5"/>
      <c r="F212" s="5"/>
      <c r="G212" s="5"/>
      <c r="H212" s="5"/>
      <c r="I212" s="5"/>
      <c r="J212" s="5"/>
      <c r="K212" s="5"/>
      <c r="L212" s="5"/>
    </row>
    <row r="213" spans="1:12" ht="12.75" customHeight="1">
      <c r="A213" s="10">
        <v>25</v>
      </c>
      <c r="B213" s="1" t="s">
        <v>51</v>
      </c>
      <c r="C213" s="2">
        <f>IF('T4-4a. Reinsurance'!C213="Not allowed",1,IF('T4-4a. Reinsurance'!C213="Yes",1,0))</f>
        <v>0</v>
      </c>
      <c r="D213" s="2">
        <f>IF('T4-4a. Reinsurance'!D213="Not allowed",1,IF('T4-4a. Reinsurance'!D213="Yes",1,0))</f>
        <v>1</v>
      </c>
      <c r="E213" s="2">
        <f>IF('T4-4a. Reinsurance'!E213="Not allowed",1,IF('T4-4a. Reinsurance'!E213="Yes",1,0))</f>
        <v>1</v>
      </c>
      <c r="F213" s="2">
        <f>IF('T4-4a. Reinsurance'!F213="Not allowed",1,IF('T4-4a. Reinsurance'!F213="Yes",1,0))</f>
        <v>1</v>
      </c>
      <c r="G213" s="2">
        <f>IF('T4-4a. Reinsurance'!G213="Not allowed",1,IF('T4-4a. Reinsurance'!G213="Yes",1,0))</f>
        <v>0</v>
      </c>
      <c r="H213" s="2">
        <f>IF('T4-4a. Reinsurance'!H213="Not allowed",1,IF('T4-4a. Reinsurance'!H213="Yes",1,0))</f>
        <v>1</v>
      </c>
      <c r="I213" s="2">
        <f>IF('T4-4a. Reinsurance'!I213="Not allowed",1,IF('T4-4a. Reinsurance'!I213="Yes",1,0))</f>
        <v>0</v>
      </c>
      <c r="J213" s="2">
        <f>IF('T4-4a. Reinsurance'!J213="Not allowed",1,IF('T4-4a. Reinsurance'!J213="Yes",1,0))</f>
        <v>0</v>
      </c>
      <c r="K213" s="2">
        <f>IF('T4-4a. Reinsurance'!K213="Not allowed",1,IF('T4-4a. Reinsurance'!K213="Yes",1,0))</f>
        <v>0</v>
      </c>
      <c r="L213" s="2">
        <f>IF('T4-4a. Reinsurance'!L213="Not allowed",1,IF('T4-4a. Reinsurance'!L213="Yes",1,0))</f>
        <v>1</v>
      </c>
    </row>
    <row r="214" spans="1:12" ht="12.75" customHeight="1">
      <c r="B214" s="1" t="s">
        <v>52</v>
      </c>
      <c r="C214" s="2"/>
      <c r="D214" s="2"/>
      <c r="E214" s="2"/>
      <c r="F214" s="2"/>
      <c r="G214" s="2"/>
      <c r="H214" s="2"/>
      <c r="I214" s="2"/>
      <c r="J214" s="2"/>
      <c r="K214" s="2"/>
      <c r="L214" s="2"/>
    </row>
    <row r="215" spans="1:12" ht="12.75" customHeight="1">
      <c r="B215" s="6" t="s">
        <v>61</v>
      </c>
      <c r="D215" s="5"/>
      <c r="E215" s="5"/>
      <c r="F215" s="5"/>
      <c r="G215" s="5"/>
      <c r="H215" s="5"/>
      <c r="I215" s="5"/>
      <c r="J215" s="5"/>
      <c r="K215" s="5"/>
      <c r="L215" s="5"/>
    </row>
    <row r="216" spans="1:12" ht="12.75" customHeight="1">
      <c r="B216" s="12"/>
      <c r="C216" s="12"/>
      <c r="D216" s="12"/>
      <c r="E216" s="12"/>
      <c r="F216" s="12"/>
      <c r="G216" s="12"/>
      <c r="H216" s="12"/>
      <c r="I216" s="12"/>
      <c r="J216" s="12"/>
      <c r="K216" s="12"/>
      <c r="L216" s="12"/>
    </row>
    <row r="217" spans="1:12" ht="12.75" customHeight="1">
      <c r="A217" s="10">
        <v>26</v>
      </c>
      <c r="B217" s="1" t="s">
        <v>206</v>
      </c>
      <c r="C217" s="2"/>
      <c r="D217" s="2"/>
      <c r="E217" s="2"/>
      <c r="F217" s="2"/>
      <c r="G217" s="2"/>
      <c r="H217" s="2"/>
      <c r="I217" s="2"/>
      <c r="J217" s="2"/>
      <c r="K217" s="2"/>
      <c r="L217" s="2"/>
    </row>
    <row r="218" spans="1:12" ht="12.75" customHeight="1">
      <c r="B218" s="15" t="s">
        <v>207</v>
      </c>
      <c r="C218" s="2">
        <f>IF('T4-4a. Reinsurance'!C218="Not allowed",1,IF('T4-4a. Reinsurance'!C218="Set",1,IF('T4-4a. Reinsurance'!C218="Approved",0.5,0)))</f>
        <v>0.5</v>
      </c>
      <c r="D218" s="2">
        <f>IF('T4-4a. Reinsurance'!D218="Not allowed",1,IF('T4-4a. Reinsurance'!D218="Set",1,IF('T4-4a. Reinsurance'!D218="Approved",0.5,0)))</f>
        <v>1</v>
      </c>
      <c r="E218" s="2">
        <f>IF('T4-4a. Reinsurance'!E218="Not allowed",1,IF('T4-4a. Reinsurance'!E218="Set",1,IF('T4-4a. Reinsurance'!E218="Approved",0.5,0)))</f>
        <v>0</v>
      </c>
      <c r="F218" s="2">
        <f>IF('T4-4a. Reinsurance'!F218="Not allowed",1,IF('T4-4a. Reinsurance'!F218="Set",1,IF('T4-4a. Reinsurance'!F218="Approved",0.5,0)))</f>
        <v>0.5</v>
      </c>
      <c r="G218" s="2">
        <f>IF('T4-4a. Reinsurance'!G218="Not allowed",1,IF('T4-4a. Reinsurance'!G218="Set",1,IF('T4-4a. Reinsurance'!G218="Approved",0.5,0)))</f>
        <v>0.5</v>
      </c>
      <c r="H218" s="2">
        <f>IF('T4-4a. Reinsurance'!H218="Not allowed",1,IF('T4-4a. Reinsurance'!H218="Set",1,IF('T4-4a. Reinsurance'!H218="Approved",0.5,0)))</f>
        <v>0</v>
      </c>
      <c r="I218" s="2">
        <f>IF('T4-4a. Reinsurance'!I218="Not allowed",1,IF('T4-4a. Reinsurance'!I218="Set",1,IF('T4-4a. Reinsurance'!I218="Approved",0.5,0)))</f>
        <v>0</v>
      </c>
      <c r="J218" s="2">
        <f>IF('T4-4a. Reinsurance'!J218="Not allowed",1,IF('T4-4a. Reinsurance'!J218="Set",1,IF('T4-4a. Reinsurance'!J218="Approved",0.5,0)))</f>
        <v>0</v>
      </c>
      <c r="K218" s="2">
        <f>IF('T4-4a. Reinsurance'!K218="Not allowed",1,IF('T4-4a. Reinsurance'!K218="Set",1,IF('T4-4a. Reinsurance'!K218="Approved",0.5,0)))</f>
        <v>0.5</v>
      </c>
      <c r="L218" s="2">
        <f>IF('T4-4a. Reinsurance'!L218="Not allowed",1,IF('T4-4a. Reinsurance'!L218="Set",1,IF('T4-4a. Reinsurance'!L218="Approved",0.5,0)))</f>
        <v>0.5</v>
      </c>
    </row>
    <row r="219" spans="1:12" ht="12.75" customHeight="1">
      <c r="B219" s="15" t="s">
        <v>208</v>
      </c>
      <c r="C219" s="2">
        <f>IF('T4-4a. Reinsurance'!C219="Not allowed",1,IF('T4-4a. Reinsurance'!C219="Set",1,IF('T4-4a. Reinsurance'!C219="Approved",0.5,0)))</f>
        <v>0.5</v>
      </c>
      <c r="D219" s="2">
        <f>IF('T4-4a. Reinsurance'!D219="Not allowed",1,IF('T4-4a. Reinsurance'!D219="Set",1,IF('T4-4a. Reinsurance'!D219="Approved",0.5,0)))</f>
        <v>1</v>
      </c>
      <c r="E219" s="2">
        <f>IF('T4-4a. Reinsurance'!E219="Not allowed",1,IF('T4-4a. Reinsurance'!E219="Set",1,IF('T4-4a. Reinsurance'!E219="Approved",0.5,0)))</f>
        <v>0</v>
      </c>
      <c r="F219" s="2">
        <f>IF('T4-4a. Reinsurance'!F219="Not allowed",1,IF('T4-4a. Reinsurance'!F219="Set",1,IF('T4-4a. Reinsurance'!F219="Approved",0.5,0)))</f>
        <v>0.5</v>
      </c>
      <c r="G219" s="2">
        <f>IF('T4-4a. Reinsurance'!G219="Not allowed",1,IF('T4-4a. Reinsurance'!G219="Set",1,IF('T4-4a. Reinsurance'!G219="Approved",0.5,0)))</f>
        <v>0.5</v>
      </c>
      <c r="H219" s="2">
        <f>IF('T4-4a. Reinsurance'!H219="Not allowed",1,IF('T4-4a. Reinsurance'!H219="Set",1,IF('T4-4a. Reinsurance'!H219="Approved",0.5,0)))</f>
        <v>1</v>
      </c>
      <c r="I219" s="2">
        <f>IF('T4-4a. Reinsurance'!I219="Not allowed",1,IF('T4-4a. Reinsurance'!I219="Set",1,IF('T4-4a. Reinsurance'!I219="Approved",0.5,0)))</f>
        <v>0</v>
      </c>
      <c r="J219" s="2">
        <f>IF('T4-4a. Reinsurance'!J219="Not allowed",1,IF('T4-4a. Reinsurance'!J219="Set",1,IF('T4-4a. Reinsurance'!J219="Approved",0.5,0)))</f>
        <v>0</v>
      </c>
      <c r="K219" s="2">
        <f>IF('T4-4a. Reinsurance'!K219="Not allowed",1,IF('T4-4a. Reinsurance'!K219="Set",1,IF('T4-4a. Reinsurance'!K219="Approved",0.5,0)))</f>
        <v>0.5</v>
      </c>
      <c r="L219" s="2">
        <f>IF('T4-4a. Reinsurance'!L219="Not allowed",1,IF('T4-4a. Reinsurance'!L219="Set",1,IF('T4-4a. Reinsurance'!L219="Approved",0.5,0)))</f>
        <v>0.5</v>
      </c>
    </row>
    <row r="220" spans="1:12" ht="12.75" customHeight="1">
      <c r="B220" s="6" t="s">
        <v>61</v>
      </c>
      <c r="D220" s="5"/>
      <c r="E220" s="5"/>
      <c r="F220" s="5"/>
      <c r="G220" s="5"/>
      <c r="H220" s="5"/>
      <c r="I220" s="5"/>
      <c r="J220" s="5"/>
      <c r="K220" s="5"/>
      <c r="L220" s="5"/>
    </row>
    <row r="221" spans="1:12" ht="12.75" customHeight="1">
      <c r="A221" s="41"/>
      <c r="B221" s="42"/>
      <c r="C221" s="42"/>
      <c r="D221" s="38"/>
      <c r="E221" s="42"/>
      <c r="F221" s="38"/>
      <c r="G221" s="38"/>
      <c r="H221" s="38"/>
      <c r="I221" s="38"/>
      <c r="J221" s="38"/>
      <c r="K221" s="38"/>
      <c r="L221" s="38"/>
    </row>
    <row r="222" spans="1:12" ht="12.75" customHeight="1">
      <c r="B222" s="6"/>
      <c r="E222" s="5"/>
    </row>
    <row r="223" spans="1:12" ht="12.75" customHeight="1">
      <c r="A223" s="10" t="s">
        <v>79</v>
      </c>
      <c r="B223" s="5" t="s">
        <v>152</v>
      </c>
      <c r="E223" s="5"/>
    </row>
    <row r="224" spans="1:12" ht="12.75" customHeight="1">
      <c r="B224" s="6"/>
      <c r="E224" s="5"/>
    </row>
    <row r="225" spans="2:5" ht="12.75" customHeight="1">
      <c r="B225" s="6"/>
      <c r="E225" s="5"/>
    </row>
    <row r="226" spans="2:5" ht="12.75" customHeight="1">
      <c r="E226" s="5"/>
    </row>
    <row r="227" spans="2:5" ht="12.75" customHeight="1">
      <c r="B227" s="6"/>
      <c r="E227" s="5"/>
    </row>
    <row r="228" spans="2:5" ht="12.75" customHeight="1">
      <c r="B228" s="6"/>
      <c r="E228" s="5"/>
    </row>
    <row r="229" spans="2:5" ht="12.75" customHeight="1">
      <c r="B229" s="6"/>
      <c r="E229" s="5"/>
    </row>
    <row r="230" spans="2:5" ht="12.75" customHeight="1">
      <c r="B230" s="6"/>
      <c r="E230" s="5"/>
    </row>
    <row r="231" spans="2:5" ht="12.75" customHeight="1">
      <c r="E231" s="5"/>
    </row>
    <row r="232" spans="2:5" ht="12.75" customHeight="1">
      <c r="B232" s="6"/>
      <c r="E232" s="5"/>
    </row>
    <row r="233" spans="2:5" ht="12.75" customHeight="1">
      <c r="B233" s="6"/>
      <c r="E233" s="5"/>
    </row>
    <row r="234" spans="2:5" ht="12.75" customHeight="1">
      <c r="B234" s="6"/>
      <c r="E234" s="5"/>
    </row>
    <row r="235" spans="2:5" ht="12.75" customHeight="1">
      <c r="B235" s="6"/>
      <c r="E235" s="5"/>
    </row>
    <row r="236" spans="2:5" ht="12.75" customHeight="1">
      <c r="B236" s="6"/>
      <c r="E236" s="5"/>
    </row>
    <row r="237" spans="2:5" ht="12.75" customHeight="1">
      <c r="B237" s="6"/>
      <c r="E237" s="5"/>
    </row>
    <row r="238" spans="2:5" ht="12.75" customHeight="1">
      <c r="E238" s="5"/>
    </row>
    <row r="239" spans="2:5" ht="12.75" customHeight="1">
      <c r="B239" s="6"/>
    </row>
    <row r="240" spans="2:5" ht="12.75" customHeight="1">
      <c r="B240" s="6"/>
    </row>
    <row r="241" spans="2:2" ht="12.75" customHeight="1">
      <c r="B241" s="6"/>
    </row>
    <row r="242" spans="2:2" ht="12.75" customHeight="1">
      <c r="B242" s="6"/>
    </row>
    <row r="243" spans="2:2" ht="12.75" customHeight="1">
      <c r="B243" s="6"/>
    </row>
    <row r="244" spans="2:2" ht="12.75" customHeight="1"/>
    <row r="245" spans="2:2" ht="12.75" customHeight="1">
      <c r="B245" s="6"/>
    </row>
    <row r="246" spans="2:2" ht="12.75" customHeight="1">
      <c r="B246" s="6"/>
    </row>
    <row r="247" spans="2:2" ht="12.75" customHeight="1">
      <c r="B247" s="6"/>
    </row>
    <row r="248" spans="2:2" ht="12.75" customHeight="1"/>
    <row r="249" spans="2:2" ht="12.75" customHeight="1"/>
    <row r="250" spans="2:2" ht="12.75" customHeight="1"/>
    <row r="251" spans="2:2" ht="12.75" customHeight="1"/>
    <row r="252" spans="2:2" ht="12.75" customHeight="1">
      <c r="B252" s="6"/>
    </row>
    <row r="253" spans="2:2" ht="12.75" customHeight="1">
      <c r="B253" s="6"/>
    </row>
    <row r="254" spans="2:2" ht="12.75" customHeight="1">
      <c r="B254" s="6"/>
    </row>
    <row r="255" spans="2:2" ht="12.75" customHeight="1">
      <c r="B255" s="6"/>
    </row>
    <row r="256" spans="2:2" ht="12.75" customHeight="1">
      <c r="B256" s="6"/>
    </row>
    <row r="257" spans="2:6" ht="12.75" customHeight="1">
      <c r="B257" s="6"/>
    </row>
    <row r="258" spans="2:6" ht="12.75" customHeight="1"/>
    <row r="259" spans="2:6" ht="12.75" customHeight="1">
      <c r="B259" s="6"/>
    </row>
    <row r="260" spans="2:6" ht="12.75" customHeight="1">
      <c r="B260" s="6"/>
    </row>
    <row r="261" spans="2:6" ht="12.75" customHeight="1">
      <c r="B261" s="6"/>
    </row>
    <row r="262" spans="2:6" ht="12.75" customHeight="1">
      <c r="B262" s="6"/>
    </row>
    <row r="263" spans="2:6" ht="12.75" customHeight="1">
      <c r="B263" s="6"/>
    </row>
    <row r="264" spans="2:6" ht="12.75" customHeight="1">
      <c r="B264" s="6"/>
    </row>
    <row r="265" spans="2:6" ht="12.75" customHeight="1"/>
    <row r="266" spans="2:6" ht="12.75" customHeight="1">
      <c r="B266" s="6"/>
    </row>
    <row r="267" spans="2:6" ht="12.75" customHeight="1">
      <c r="B267" s="6"/>
    </row>
    <row r="268" spans="2:6" ht="12.75" customHeight="1">
      <c r="B268" s="6"/>
    </row>
    <row r="269" spans="2:6" ht="12.75" customHeight="1">
      <c r="B269" s="6"/>
      <c r="F269" s="20"/>
    </row>
    <row r="270" spans="2:6" ht="12.75" customHeight="1">
      <c r="B270" s="6"/>
    </row>
    <row r="271" spans="2:6" ht="12.75" customHeight="1"/>
    <row r="272" spans="2:6" ht="12.75" customHeight="1">
      <c r="B272" s="6"/>
    </row>
    <row r="273" spans="2:2" ht="12.75" customHeight="1">
      <c r="B273" s="6"/>
    </row>
    <row r="274" spans="2:2" ht="12.75" customHeight="1">
      <c r="B274" s="6"/>
    </row>
    <row r="275" spans="2:2" ht="12.75" customHeight="1">
      <c r="B275" s="6"/>
    </row>
    <row r="276" spans="2:2" ht="12.75" customHeight="1">
      <c r="B276" s="6"/>
    </row>
    <row r="277" spans="2:2" ht="12.75" customHeight="1">
      <c r="B277" s="6"/>
    </row>
    <row r="278" spans="2:2" ht="12.75" customHeight="1">
      <c r="B278" s="6"/>
    </row>
    <row r="279" spans="2:2" ht="12.75" customHeight="1"/>
    <row r="280" spans="2:2" ht="12.75" customHeight="1">
      <c r="B280" s="6"/>
    </row>
    <row r="281" spans="2:2" ht="12.75" customHeight="1">
      <c r="B281" s="6"/>
    </row>
    <row r="282" spans="2:2" ht="12.75" customHeight="1">
      <c r="B282" s="6"/>
    </row>
    <row r="283" spans="2:2" ht="12.75" customHeight="1"/>
    <row r="284" spans="2:2" ht="12.75" customHeight="1">
      <c r="B284" s="6"/>
    </row>
    <row r="285" spans="2:2" ht="12.75" customHeight="1">
      <c r="B285" s="6"/>
    </row>
    <row r="286" spans="2:2" ht="12.75" customHeight="1">
      <c r="B286" s="6"/>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T4-1a. Life</vt:lpstr>
      <vt:lpstr>T4-1b. Life index</vt:lpstr>
      <vt:lpstr>T4-1c. Life table</vt:lpstr>
      <vt:lpstr>T4-2a. Medical</vt:lpstr>
      <vt:lpstr>T4-2b. Medical index</vt:lpstr>
      <vt:lpstr>T4-3a. Property</vt:lpstr>
      <vt:lpstr>T4-3b. Property index</vt:lpstr>
      <vt:lpstr>T4-4a. Reinsurance</vt:lpstr>
      <vt:lpstr>T4-4b. Reinsurance index</vt:lpstr>
      <vt:lpstr>T4-5a. Broking</vt:lpstr>
      <vt:lpstr>T4-5b. Broking index</vt:lpstr>
      <vt:lpstr>T4-6. Country summary</vt:lpstr>
      <vt:lpstr>T4-7ab. Country summary %</vt:lpstr>
    </vt:vector>
  </TitlesOfParts>
  <Company>APSEG ANU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Phillipad</dc:creator>
  <cp:lastModifiedBy>Misa</cp:lastModifiedBy>
  <cp:lastPrinted>2009-03-25T02:42:06Z</cp:lastPrinted>
  <dcterms:created xsi:type="dcterms:W3CDTF">2009-02-12T02:18:44Z</dcterms:created>
  <dcterms:modified xsi:type="dcterms:W3CDTF">2011-06-21T10:04:04Z</dcterms:modified>
</cp:coreProperties>
</file>