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5390" windowHeight="5190" tabRatio="808" firstSheet="4" activeTab="7"/>
  </bookViews>
  <sheets>
    <sheet name="T3-1a. Domestic banks" sheetId="1" r:id="rId1"/>
    <sheet name="T3-1b. Domestic index" sheetId="4" r:id="rId2"/>
    <sheet name="T3-1c. Domestic table" sheetId="9" r:id="rId3"/>
    <sheet name="T3-2a. Foreign banks" sheetId="2" r:id="rId4"/>
    <sheet name="T3-2b. Foreign index" sheetId="5" r:id="rId5"/>
    <sheet name="T3-2c. Foreign table" sheetId="8" r:id="rId6"/>
    <sheet name="T3-3. Country summary" sheetId="6" r:id="rId7"/>
    <sheet name="Country summary %" sheetId="7" r:id="rId8"/>
  </sheets>
  <calcPr calcId="125725" calcMode="manual"/>
</workbook>
</file>

<file path=xl/calcChain.xml><?xml version="1.0" encoding="utf-8"?>
<calcChain xmlns="http://schemas.openxmlformats.org/spreadsheetml/2006/main">
  <c r="D134" i="5"/>
  <c r="C134"/>
  <c r="B44" i="8"/>
  <c r="L44" s="1"/>
  <c r="C44"/>
  <c r="D44"/>
  <c r="E44"/>
  <c r="F44"/>
  <c r="G44"/>
  <c r="H44"/>
  <c r="I44"/>
  <c r="J44"/>
  <c r="K44"/>
  <c r="B43"/>
  <c r="C43"/>
  <c r="D43"/>
  <c r="E43"/>
  <c r="F43"/>
  <c r="L43" s="1"/>
  <c r="G43"/>
  <c r="H43"/>
  <c r="I43"/>
  <c r="J43"/>
  <c r="K43"/>
  <c r="B40"/>
  <c r="L40" s="1"/>
  <c r="C40"/>
  <c r="D40"/>
  <c r="E40"/>
  <c r="F40"/>
  <c r="G40"/>
  <c r="H40"/>
  <c r="I40"/>
  <c r="J40"/>
  <c r="K40"/>
  <c r="B39"/>
  <c r="C39"/>
  <c r="D39"/>
  <c r="E39"/>
  <c r="F39"/>
  <c r="G39"/>
  <c r="H39"/>
  <c r="I39"/>
  <c r="J39"/>
  <c r="K39"/>
  <c r="B36"/>
  <c r="C36"/>
  <c r="L36" s="1"/>
  <c r="D36"/>
  <c r="E36"/>
  <c r="F36"/>
  <c r="G36"/>
  <c r="H36"/>
  <c r="I36"/>
  <c r="J36"/>
  <c r="K36"/>
  <c r="B35"/>
  <c r="L35" s="1"/>
  <c r="C35"/>
  <c r="D35"/>
  <c r="E35"/>
  <c r="F35"/>
  <c r="G35"/>
  <c r="H35"/>
  <c r="I35"/>
  <c r="J35"/>
  <c r="K35"/>
  <c r="B34"/>
  <c r="C34"/>
  <c r="L34" s="1"/>
  <c r="D34"/>
  <c r="E34"/>
  <c r="F34"/>
  <c r="G34"/>
  <c r="H34"/>
  <c r="I34"/>
  <c r="J34"/>
  <c r="K34"/>
  <c r="B33"/>
  <c r="L33" s="1"/>
  <c r="C33"/>
  <c r="D33"/>
  <c r="E33"/>
  <c r="F33"/>
  <c r="G33"/>
  <c r="H33"/>
  <c r="I33"/>
  <c r="J33"/>
  <c r="K33"/>
  <c r="B27"/>
  <c r="C27"/>
  <c r="L27" s="1"/>
  <c r="D27"/>
  <c r="E27"/>
  <c r="F27"/>
  <c r="G27"/>
  <c r="H27"/>
  <c r="I27"/>
  <c r="J27"/>
  <c r="K27"/>
  <c r="B26"/>
  <c r="L26" s="1"/>
  <c r="C26"/>
  <c r="D26"/>
  <c r="E26"/>
  <c r="F26"/>
  <c r="G26"/>
  <c r="H26"/>
  <c r="I26"/>
  <c r="J26"/>
  <c r="K26"/>
  <c r="K18"/>
  <c r="B18"/>
  <c r="L18" s="1"/>
  <c r="C18"/>
  <c r="D18"/>
  <c r="E18"/>
  <c r="F18"/>
  <c r="G18"/>
  <c r="H18"/>
  <c r="I18"/>
  <c r="J18"/>
  <c r="B17"/>
  <c r="C17"/>
  <c r="D17"/>
  <c r="L17" s="1"/>
  <c r="E17"/>
  <c r="F17"/>
  <c r="G17"/>
  <c r="H17"/>
  <c r="I17"/>
  <c r="J17"/>
  <c r="K17"/>
  <c r="B11"/>
  <c r="L11" s="1"/>
  <c r="C11"/>
  <c r="D11"/>
  <c r="E11"/>
  <c r="F11"/>
  <c r="G11"/>
  <c r="H11"/>
  <c r="I11"/>
  <c r="J11"/>
  <c r="K11"/>
  <c r="B25" i="9"/>
  <c r="C25"/>
  <c r="D25"/>
  <c r="L25" s="1"/>
  <c r="E25"/>
  <c r="F25"/>
  <c r="G25"/>
  <c r="H25"/>
  <c r="I25"/>
  <c r="J25"/>
  <c r="K25"/>
  <c r="B22"/>
  <c r="L22" s="1"/>
  <c r="C22"/>
  <c r="D22"/>
  <c r="E22"/>
  <c r="F22"/>
  <c r="G22"/>
  <c r="H22"/>
  <c r="I22"/>
  <c r="J22"/>
  <c r="K22"/>
  <c r="B21"/>
  <c r="C21"/>
  <c r="D21"/>
  <c r="E21"/>
  <c r="F21"/>
  <c r="G21"/>
  <c r="H21"/>
  <c r="I21"/>
  <c r="J21"/>
  <c r="L21"/>
  <c r="K21"/>
  <c r="B17"/>
  <c r="L17" s="1"/>
  <c r="C17"/>
  <c r="D17"/>
  <c r="E17"/>
  <c r="F17"/>
  <c r="G17"/>
  <c r="H17"/>
  <c r="I17"/>
  <c r="J17"/>
  <c r="K17"/>
  <c r="B16"/>
  <c r="C16"/>
  <c r="D16"/>
  <c r="E16"/>
  <c r="F16"/>
  <c r="L16" s="1"/>
  <c r="G16"/>
  <c r="H16"/>
  <c r="I16"/>
  <c r="J16"/>
  <c r="K16"/>
  <c r="B11"/>
  <c r="L11" s="1"/>
  <c r="C11"/>
  <c r="D11"/>
  <c r="E11"/>
  <c r="F11"/>
  <c r="G11"/>
  <c r="H11"/>
  <c r="I11"/>
  <c r="J11"/>
  <c r="K11"/>
  <c r="L70" i="5"/>
  <c r="L70" i="4"/>
  <c r="L144" i="5"/>
  <c r="K144"/>
  <c r="J144"/>
  <c r="J22" i="6" s="1"/>
  <c r="I19" i="7" s="1"/>
  <c r="I144" i="5"/>
  <c r="H144"/>
  <c r="G144"/>
  <c r="G22" i="6"/>
  <c r="F19" i="7" s="1"/>
  <c r="F144" i="5"/>
  <c r="E144"/>
  <c r="E22" i="6" s="1"/>
  <c r="D19" i="7" s="1"/>
  <c r="D144" i="5"/>
  <c r="C144"/>
  <c r="L142"/>
  <c r="K142"/>
  <c r="K22" i="6" s="1"/>
  <c r="J19" i="7" s="1"/>
  <c r="J142" i="5"/>
  <c r="I142"/>
  <c r="I22" i="6" s="1"/>
  <c r="H19" i="7" s="1"/>
  <c r="H142" i="5"/>
  <c r="G142"/>
  <c r="F142"/>
  <c r="E142"/>
  <c r="D142"/>
  <c r="D22" i="6" s="1"/>
  <c r="C19" i="7" s="1"/>
  <c r="C142" i="5"/>
  <c r="E135"/>
  <c r="E134"/>
  <c r="F86"/>
  <c r="F87"/>
  <c r="F88"/>
  <c r="F92"/>
  <c r="F93"/>
  <c r="F94"/>
  <c r="G51"/>
  <c r="G59"/>
  <c r="G60"/>
  <c r="G62"/>
  <c r="G67"/>
  <c r="G70"/>
  <c r="G134"/>
  <c r="G135"/>
  <c r="I18"/>
  <c r="I91"/>
  <c r="I92"/>
  <c r="I93"/>
  <c r="H24" i="8" s="1"/>
  <c r="I94" i="5"/>
  <c r="I101"/>
  <c r="I134"/>
  <c r="I135"/>
  <c r="K43"/>
  <c r="K44"/>
  <c r="K45"/>
  <c r="K52"/>
  <c r="K67"/>
  <c r="K70"/>
  <c r="K75"/>
  <c r="K76"/>
  <c r="K85"/>
  <c r="K91"/>
  <c r="K135"/>
  <c r="K134"/>
  <c r="L44"/>
  <c r="L200"/>
  <c r="L201"/>
  <c r="L202"/>
  <c r="K45" i="8" s="1"/>
  <c r="F142" i="4"/>
  <c r="F144"/>
  <c r="F67"/>
  <c r="G60"/>
  <c r="G61"/>
  <c r="G62"/>
  <c r="G142"/>
  <c r="G144"/>
  <c r="H144"/>
  <c r="I18"/>
  <c r="K52"/>
  <c r="L142"/>
  <c r="L13" i="6" s="1"/>
  <c r="K11" i="7" s="1"/>
  <c r="L144" i="4"/>
  <c r="L200"/>
  <c r="L201"/>
  <c r="L202"/>
  <c r="F9"/>
  <c r="E8" i="9"/>
  <c r="F10" i="4"/>
  <c r="F6" i="6"/>
  <c r="E5" i="7" s="1"/>
  <c r="F11" i="4"/>
  <c r="F12"/>
  <c r="K9"/>
  <c r="K10"/>
  <c r="K12"/>
  <c r="L9"/>
  <c r="L10"/>
  <c r="L11"/>
  <c r="L12"/>
  <c r="K202" i="5"/>
  <c r="K201"/>
  <c r="K200"/>
  <c r="J45" i="8"/>
  <c r="K195" i="5"/>
  <c r="K23" i="6"/>
  <c r="J20" i="7" s="1"/>
  <c r="K190" i="5"/>
  <c r="K125"/>
  <c r="K116"/>
  <c r="K21" i="6" s="1"/>
  <c r="J18" i="7" s="1"/>
  <c r="K110" i="5"/>
  <c r="K109"/>
  <c r="K108"/>
  <c r="J30" i="8"/>
  <c r="K101" i="5"/>
  <c r="K99"/>
  <c r="K94"/>
  <c r="K93"/>
  <c r="K92"/>
  <c r="J24" i="8" s="1"/>
  <c r="K88" i="5"/>
  <c r="K87"/>
  <c r="J23" i="8" s="1"/>
  <c r="K86" i="5"/>
  <c r="K77"/>
  <c r="J19" i="8" s="1"/>
  <c r="K62" i="5"/>
  <c r="K61"/>
  <c r="K60"/>
  <c r="K59"/>
  <c r="J15" i="8" s="1"/>
  <c r="K58" i="5"/>
  <c r="K53"/>
  <c r="K51"/>
  <c r="K50"/>
  <c r="K49"/>
  <c r="J14" i="8"/>
  <c r="K42" i="5"/>
  <c r="J13" i="8"/>
  <c r="K37" i="5"/>
  <c r="K36"/>
  <c r="K19" i="6" s="1"/>
  <c r="K35" i="5"/>
  <c r="J12" i="8"/>
  <c r="K18" i="5"/>
  <c r="K12"/>
  <c r="K11"/>
  <c r="K10"/>
  <c r="K9"/>
  <c r="K202" i="4"/>
  <c r="K201"/>
  <c r="K200"/>
  <c r="J26" i="9" s="1"/>
  <c r="K195" i="4"/>
  <c r="K14" i="6"/>
  <c r="J12" i="7" s="1"/>
  <c r="K190" i="4"/>
  <c r="K144"/>
  <c r="K142"/>
  <c r="K135"/>
  <c r="K134"/>
  <c r="K125"/>
  <c r="K116"/>
  <c r="K110"/>
  <c r="K109"/>
  <c r="K108"/>
  <c r="K8" i="6" s="1"/>
  <c r="J7" i="7" s="1"/>
  <c r="K102" i="4"/>
  <c r="K101"/>
  <c r="K100"/>
  <c r="K99"/>
  <c r="K94"/>
  <c r="K93"/>
  <c r="K92"/>
  <c r="K91"/>
  <c r="K88"/>
  <c r="K87"/>
  <c r="K86"/>
  <c r="K85"/>
  <c r="K77"/>
  <c r="K76"/>
  <c r="J18" i="9" s="1"/>
  <c r="K75" i="4"/>
  <c r="K70"/>
  <c r="K67"/>
  <c r="K62"/>
  <c r="K61"/>
  <c r="K60"/>
  <c r="K59"/>
  <c r="K58"/>
  <c r="J14" i="9" s="1"/>
  <c r="K53" i="4"/>
  <c r="K51"/>
  <c r="K50"/>
  <c r="K49"/>
  <c r="J13" i="9" s="1"/>
  <c r="K45" i="4"/>
  <c r="K44"/>
  <c r="K43"/>
  <c r="K42"/>
  <c r="K37"/>
  <c r="K36"/>
  <c r="K12" i="6" s="1"/>
  <c r="K35" i="4"/>
  <c r="J12" i="9"/>
  <c r="K18" i="4"/>
  <c r="K11"/>
  <c r="K6" i="6" s="1"/>
  <c r="J5" i="7" s="1"/>
  <c r="E61" i="5"/>
  <c r="E61" i="4"/>
  <c r="E202" i="5"/>
  <c r="E201"/>
  <c r="E200"/>
  <c r="E195"/>
  <c r="D20" i="7"/>
  <c r="E190" i="5"/>
  <c r="E23" i="6" s="1"/>
  <c r="E125" i="5"/>
  <c r="E116"/>
  <c r="E21" i="6" s="1"/>
  <c r="D18" i="7" s="1"/>
  <c r="E110" i="5"/>
  <c r="E109"/>
  <c r="E108"/>
  <c r="D30" i="8"/>
  <c r="E101" i="5"/>
  <c r="E99"/>
  <c r="E94"/>
  <c r="E93"/>
  <c r="E92"/>
  <c r="D24" i="8"/>
  <c r="E91" i="5"/>
  <c r="E88"/>
  <c r="E87"/>
  <c r="E86"/>
  <c r="D23" i="8" s="1"/>
  <c r="E85" i="5"/>
  <c r="E77"/>
  <c r="E76"/>
  <c r="E75"/>
  <c r="D19" i="8" s="1"/>
  <c r="E70" i="5"/>
  <c r="E67"/>
  <c r="E62"/>
  <c r="E60"/>
  <c r="E59"/>
  <c r="D15" i="8" s="1"/>
  <c r="E58" i="5"/>
  <c r="E53"/>
  <c r="E52"/>
  <c r="E51"/>
  <c r="E50"/>
  <c r="E49"/>
  <c r="E45"/>
  <c r="E44"/>
  <c r="E43"/>
  <c r="D13" i="8"/>
  <c r="E42" i="5"/>
  <c r="E37"/>
  <c r="E36"/>
  <c r="D12" i="8"/>
  <c r="E35" i="5"/>
  <c r="E18"/>
  <c r="E19" i="6" s="1"/>
  <c r="E12" i="5"/>
  <c r="E11"/>
  <c r="E10"/>
  <c r="E9"/>
  <c r="D8" i="8" s="1"/>
  <c r="E202" i="4"/>
  <c r="E201"/>
  <c r="E200"/>
  <c r="D26" i="9" s="1"/>
  <c r="E195" i="4"/>
  <c r="E190"/>
  <c r="E144"/>
  <c r="E142"/>
  <c r="E13" i="6"/>
  <c r="D11" i="7" s="1"/>
  <c r="E135" i="4"/>
  <c r="E134"/>
  <c r="E125"/>
  <c r="E116"/>
  <c r="E110"/>
  <c r="E109"/>
  <c r="E8" i="6" s="1"/>
  <c r="E108" i="4"/>
  <c r="E102"/>
  <c r="E101"/>
  <c r="E100"/>
  <c r="E99"/>
  <c r="E94"/>
  <c r="E93"/>
  <c r="E92"/>
  <c r="E91"/>
  <c r="E88"/>
  <c r="E87"/>
  <c r="E86"/>
  <c r="E85"/>
  <c r="E77"/>
  <c r="E76"/>
  <c r="D18" i="9"/>
  <c r="E75" i="4"/>
  <c r="E70"/>
  <c r="E67"/>
  <c r="E62"/>
  <c r="E60"/>
  <c r="E59"/>
  <c r="E58"/>
  <c r="D14" i="9"/>
  <c r="E53" i="4"/>
  <c r="E52"/>
  <c r="E51"/>
  <c r="E50"/>
  <c r="D13" i="9" s="1"/>
  <c r="E49" i="4"/>
  <c r="E45"/>
  <c r="E44"/>
  <c r="E43"/>
  <c r="E42"/>
  <c r="E37"/>
  <c r="E36"/>
  <c r="D12" i="9"/>
  <c r="E35" i="4"/>
  <c r="E18"/>
  <c r="E12" i="6" s="1"/>
  <c r="E12" i="4"/>
  <c r="E11"/>
  <c r="E10"/>
  <c r="E9"/>
  <c r="L9" i="5"/>
  <c r="J9"/>
  <c r="I9"/>
  <c r="H8" i="8" s="1"/>
  <c r="H9" i="5"/>
  <c r="G9"/>
  <c r="F9"/>
  <c r="D9"/>
  <c r="C8" i="8" s="1"/>
  <c r="C9" i="5"/>
  <c r="L45"/>
  <c r="J45"/>
  <c r="I45"/>
  <c r="H45"/>
  <c r="G45"/>
  <c r="F45"/>
  <c r="D45"/>
  <c r="J44"/>
  <c r="I44"/>
  <c r="H44"/>
  <c r="G44"/>
  <c r="F44"/>
  <c r="E13" i="8"/>
  <c r="D44" i="5"/>
  <c r="L43"/>
  <c r="J43"/>
  <c r="I13" i="8"/>
  <c r="I43" i="5"/>
  <c r="H13" i="8"/>
  <c r="H43" i="5"/>
  <c r="G43"/>
  <c r="F43"/>
  <c r="D43"/>
  <c r="L42"/>
  <c r="K13" i="8" s="1"/>
  <c r="J42" i="5"/>
  <c r="I42"/>
  <c r="H42"/>
  <c r="G13" i="8" s="1"/>
  <c r="G42" i="5"/>
  <c r="F13" i="8" s="1"/>
  <c r="F42" i="5"/>
  <c r="D42"/>
  <c r="C13" i="8" s="1"/>
  <c r="C45" i="5"/>
  <c r="C44"/>
  <c r="C43"/>
  <c r="C42"/>
  <c r="B13" i="8" s="1"/>
  <c r="L45" i="4"/>
  <c r="J45"/>
  <c r="I45"/>
  <c r="H45"/>
  <c r="G45"/>
  <c r="F45"/>
  <c r="D45"/>
  <c r="L44"/>
  <c r="J44"/>
  <c r="I44"/>
  <c r="H44"/>
  <c r="G44"/>
  <c r="F44"/>
  <c r="D44"/>
  <c r="L43"/>
  <c r="J43"/>
  <c r="I43"/>
  <c r="H43"/>
  <c r="G43"/>
  <c r="F43"/>
  <c r="D43"/>
  <c r="L42"/>
  <c r="J42"/>
  <c r="I42"/>
  <c r="H42"/>
  <c r="G42"/>
  <c r="F42"/>
  <c r="D42"/>
  <c r="C45"/>
  <c r="C44"/>
  <c r="C43"/>
  <c r="C42"/>
  <c r="H91" i="5"/>
  <c r="H94"/>
  <c r="G116"/>
  <c r="G21" i="6" s="1"/>
  <c r="F18" i="7"/>
  <c r="D116" i="5"/>
  <c r="D135"/>
  <c r="D21" i="6" s="1"/>
  <c r="C18" i="7" s="1"/>
  <c r="H67" i="4"/>
  <c r="D142"/>
  <c r="D144"/>
  <c r="D13" i="6" s="1"/>
  <c r="C11" i="7" s="1"/>
  <c r="J202" i="5"/>
  <c r="I202"/>
  <c r="J201"/>
  <c r="I45" i="8" s="1"/>
  <c r="I201" i="5"/>
  <c r="J200"/>
  <c r="I200"/>
  <c r="H45" i="8" s="1"/>
  <c r="H202" i="5"/>
  <c r="H201"/>
  <c r="H200"/>
  <c r="G45" i="8"/>
  <c r="G202" i="5"/>
  <c r="F202"/>
  <c r="D202"/>
  <c r="C45" i="8" s="1"/>
  <c r="G201" i="5"/>
  <c r="F201"/>
  <c r="D201"/>
  <c r="G200"/>
  <c r="F45" i="8" s="1"/>
  <c r="F200" i="5"/>
  <c r="D200"/>
  <c r="C200"/>
  <c r="J202" i="4"/>
  <c r="I202"/>
  <c r="H202"/>
  <c r="G202"/>
  <c r="F202"/>
  <c r="D202"/>
  <c r="J201"/>
  <c r="I201"/>
  <c r="H201"/>
  <c r="G201"/>
  <c r="F26" i="9" s="1"/>
  <c r="F201" i="4"/>
  <c r="D201"/>
  <c r="J200"/>
  <c r="I26" i="9" s="1"/>
  <c r="I200" i="4"/>
  <c r="H26" i="9" s="1"/>
  <c r="H200" i="4"/>
  <c r="G26" i="9" s="1"/>
  <c r="G200" i="4"/>
  <c r="F200"/>
  <c r="D200"/>
  <c r="C200"/>
  <c r="B26" i="9" s="1"/>
  <c r="L195" i="5"/>
  <c r="J195"/>
  <c r="I195"/>
  <c r="H195"/>
  <c r="G195"/>
  <c r="F195"/>
  <c r="F23" i="6" s="1"/>
  <c r="E20" i="7" s="1"/>
  <c r="D195" i="5"/>
  <c r="C195"/>
  <c r="L195" i="4"/>
  <c r="J195"/>
  <c r="I195"/>
  <c r="H195"/>
  <c r="G195"/>
  <c r="F195"/>
  <c r="D195"/>
  <c r="C195"/>
  <c r="C14" i="6" s="1"/>
  <c r="B12" i="7" s="1"/>
  <c r="L190" i="5"/>
  <c r="L23" i="6"/>
  <c r="K20" i="7" s="1"/>
  <c r="J190" i="5"/>
  <c r="I190"/>
  <c r="I23" i="6" s="1"/>
  <c r="H20" i="7" s="1"/>
  <c r="H190" i="5"/>
  <c r="H23" i="6"/>
  <c r="G20" i="7" s="1"/>
  <c r="G190" i="5"/>
  <c r="F190"/>
  <c r="D190"/>
  <c r="D23" i="6" s="1"/>
  <c r="C20" i="7" s="1"/>
  <c r="H22" i="6"/>
  <c r="G19" i="7" s="1"/>
  <c r="C22" i="6"/>
  <c r="B19" i="7" s="1"/>
  <c r="M19" s="1"/>
  <c r="F13" i="6"/>
  <c r="E11" i="7" s="1"/>
  <c r="L135" i="5"/>
  <c r="L134"/>
  <c r="J135"/>
  <c r="J134"/>
  <c r="H135"/>
  <c r="H134"/>
  <c r="F135"/>
  <c r="F134"/>
  <c r="C135"/>
  <c r="L135" i="4"/>
  <c r="J135"/>
  <c r="I135"/>
  <c r="H135"/>
  <c r="G135"/>
  <c r="F135"/>
  <c r="D135"/>
  <c r="L134"/>
  <c r="J134"/>
  <c r="I134"/>
  <c r="H134"/>
  <c r="G134"/>
  <c r="F134"/>
  <c r="D134"/>
  <c r="C135"/>
  <c r="L125" i="5"/>
  <c r="J125"/>
  <c r="I125"/>
  <c r="H125"/>
  <c r="G125"/>
  <c r="F125"/>
  <c r="D125"/>
  <c r="C125"/>
  <c r="C21" i="6" s="1"/>
  <c r="B18" i="7" s="1"/>
  <c r="L116" i="5"/>
  <c r="L21" i="6"/>
  <c r="K18" i="7" s="1"/>
  <c r="J116" i="5"/>
  <c r="J21" i="6" s="1"/>
  <c r="I18" i="7"/>
  <c r="I116" i="5"/>
  <c r="H116"/>
  <c r="H21" i="6" s="1"/>
  <c r="G18" i="7" s="1"/>
  <c r="F116" i="5"/>
  <c r="F21" i="6" s="1"/>
  <c r="E18" i="7" s="1"/>
  <c r="C116" i="5"/>
  <c r="L125" i="4"/>
  <c r="J125"/>
  <c r="I125"/>
  <c r="H125"/>
  <c r="G125"/>
  <c r="F125"/>
  <c r="D125"/>
  <c r="C125"/>
  <c r="L116"/>
  <c r="J116"/>
  <c r="I116"/>
  <c r="H116"/>
  <c r="G116"/>
  <c r="F116"/>
  <c r="D116"/>
  <c r="C116"/>
  <c r="L110" i="5"/>
  <c r="J110"/>
  <c r="I110"/>
  <c r="H110"/>
  <c r="G110"/>
  <c r="F110"/>
  <c r="D110"/>
  <c r="L109"/>
  <c r="J109"/>
  <c r="I109"/>
  <c r="H30" i="8"/>
  <c r="H109" i="5"/>
  <c r="G109"/>
  <c r="F109"/>
  <c r="D109"/>
  <c r="L108"/>
  <c r="K30" i="8"/>
  <c r="J108" i="5"/>
  <c r="I30" i="8"/>
  <c r="I108" i="5"/>
  <c r="H108"/>
  <c r="G30" i="8" s="1"/>
  <c r="G108" i="5"/>
  <c r="F30" i="8"/>
  <c r="F108" i="5"/>
  <c r="E30" i="8"/>
  <c r="D108" i="5"/>
  <c r="C30" i="8"/>
  <c r="L101" i="5"/>
  <c r="L99"/>
  <c r="J101"/>
  <c r="J99"/>
  <c r="I99"/>
  <c r="H101"/>
  <c r="H99"/>
  <c r="G101"/>
  <c r="G99"/>
  <c r="F101"/>
  <c r="F99"/>
  <c r="D101"/>
  <c r="D99"/>
  <c r="C101"/>
  <c r="C99"/>
  <c r="L102" i="4"/>
  <c r="J102"/>
  <c r="I102"/>
  <c r="H102"/>
  <c r="G102"/>
  <c r="F102"/>
  <c r="D102"/>
  <c r="L101"/>
  <c r="J101"/>
  <c r="I101"/>
  <c r="H101"/>
  <c r="G101"/>
  <c r="F101"/>
  <c r="D101"/>
  <c r="L100"/>
  <c r="J100"/>
  <c r="I100"/>
  <c r="H100"/>
  <c r="G100"/>
  <c r="F100"/>
  <c r="D100"/>
  <c r="L99"/>
  <c r="J99"/>
  <c r="I99"/>
  <c r="H99"/>
  <c r="G99"/>
  <c r="F99"/>
  <c r="D99"/>
  <c r="C102"/>
  <c r="C101"/>
  <c r="C100"/>
  <c r="C99"/>
  <c r="L94" i="5"/>
  <c r="J94"/>
  <c r="G94"/>
  <c r="D94"/>
  <c r="L93"/>
  <c r="L20" i="6" s="1"/>
  <c r="K17" i="7" s="1"/>
  <c r="J93" i="5"/>
  <c r="I24" i="8"/>
  <c r="H93" i="5"/>
  <c r="G93"/>
  <c r="D93"/>
  <c r="L92"/>
  <c r="J92"/>
  <c r="H92"/>
  <c r="G24" i="8"/>
  <c r="G92" i="5"/>
  <c r="D92"/>
  <c r="L91"/>
  <c r="J91"/>
  <c r="G91"/>
  <c r="F91"/>
  <c r="E24" i="8"/>
  <c r="D91" i="5"/>
  <c r="C24" i="8" s="1"/>
  <c r="C94" i="5"/>
  <c r="C93"/>
  <c r="C92"/>
  <c r="C91"/>
  <c r="B24" i="8"/>
  <c r="L94" i="4"/>
  <c r="J94"/>
  <c r="I94"/>
  <c r="H94"/>
  <c r="G94"/>
  <c r="F94"/>
  <c r="D94"/>
  <c r="L93"/>
  <c r="J93"/>
  <c r="I93"/>
  <c r="H93"/>
  <c r="G93"/>
  <c r="F93"/>
  <c r="D93"/>
  <c r="L92"/>
  <c r="J92"/>
  <c r="I92"/>
  <c r="H92"/>
  <c r="G92"/>
  <c r="F92"/>
  <c r="D92"/>
  <c r="L91"/>
  <c r="J91"/>
  <c r="I91"/>
  <c r="H91"/>
  <c r="G91"/>
  <c r="F91"/>
  <c r="D91"/>
  <c r="L88"/>
  <c r="J88"/>
  <c r="I88"/>
  <c r="H88"/>
  <c r="G88"/>
  <c r="F88"/>
  <c r="D88"/>
  <c r="L87"/>
  <c r="J87"/>
  <c r="I87"/>
  <c r="H87"/>
  <c r="G87"/>
  <c r="F87"/>
  <c r="D87"/>
  <c r="L86"/>
  <c r="J86"/>
  <c r="I86"/>
  <c r="H86"/>
  <c r="G86"/>
  <c r="F86"/>
  <c r="D86"/>
  <c r="L85"/>
  <c r="J85"/>
  <c r="I85"/>
  <c r="H85"/>
  <c r="G85"/>
  <c r="F85"/>
  <c r="D85"/>
  <c r="C94"/>
  <c r="C93"/>
  <c r="C92"/>
  <c r="C91"/>
  <c r="L88" i="5"/>
  <c r="J88"/>
  <c r="I88"/>
  <c r="H88"/>
  <c r="G88"/>
  <c r="D88"/>
  <c r="L87"/>
  <c r="J87"/>
  <c r="I87"/>
  <c r="H87"/>
  <c r="G87"/>
  <c r="D87"/>
  <c r="L86"/>
  <c r="J86"/>
  <c r="J20" i="6" s="1"/>
  <c r="I17" i="7" s="1"/>
  <c r="I86" i="5"/>
  <c r="H86"/>
  <c r="H20" i="6" s="1"/>
  <c r="G17" i="7" s="1"/>
  <c r="G86" i="5"/>
  <c r="D86"/>
  <c r="L85"/>
  <c r="K23" i="8"/>
  <c r="J85" i="5"/>
  <c r="I23" i="8"/>
  <c r="I85" i="5"/>
  <c r="I20" i="6"/>
  <c r="H17" i="7" s="1"/>
  <c r="H85" i="5"/>
  <c r="G23" i="8"/>
  <c r="G85" i="5"/>
  <c r="F85"/>
  <c r="E23" i="8" s="1"/>
  <c r="D85" i="5"/>
  <c r="C88"/>
  <c r="C87"/>
  <c r="C86"/>
  <c r="B23" i="8" s="1"/>
  <c r="C85" i="5"/>
  <c r="C88" i="4"/>
  <c r="C87"/>
  <c r="C86"/>
  <c r="C85"/>
  <c r="L77" i="5"/>
  <c r="J77"/>
  <c r="I77"/>
  <c r="H77"/>
  <c r="G77"/>
  <c r="F77"/>
  <c r="L76"/>
  <c r="J76"/>
  <c r="I76"/>
  <c r="H19" i="8" s="1"/>
  <c r="H76" i="5"/>
  <c r="G76"/>
  <c r="F76"/>
  <c r="L75"/>
  <c r="K19" i="8" s="1"/>
  <c r="J75" i="5"/>
  <c r="I19" i="8" s="1"/>
  <c r="I75" i="5"/>
  <c r="H75"/>
  <c r="G19" i="8" s="1"/>
  <c r="G75" i="5"/>
  <c r="F19" i="8" s="1"/>
  <c r="F75" i="5"/>
  <c r="E19" i="8"/>
  <c r="D77" i="5"/>
  <c r="D76"/>
  <c r="C19" i="8" s="1"/>
  <c r="L19" s="1"/>
  <c r="D75" i="5"/>
  <c r="C77"/>
  <c r="C76"/>
  <c r="C75"/>
  <c r="B19" i="8" s="1"/>
  <c r="L77" i="4"/>
  <c r="J77"/>
  <c r="I77"/>
  <c r="H77"/>
  <c r="G18" i="9" s="1"/>
  <c r="G77" i="4"/>
  <c r="F77"/>
  <c r="D77"/>
  <c r="L76"/>
  <c r="J76"/>
  <c r="I76"/>
  <c r="H76"/>
  <c r="G76"/>
  <c r="G12" i="6" s="1"/>
  <c r="F76" i="4"/>
  <c r="D76"/>
  <c r="L75"/>
  <c r="J75"/>
  <c r="I18" i="9" s="1"/>
  <c r="I75" i="4"/>
  <c r="H75"/>
  <c r="G75"/>
  <c r="F75"/>
  <c r="E18" i="9" s="1"/>
  <c r="D75" i="4"/>
  <c r="C77"/>
  <c r="C76"/>
  <c r="C75"/>
  <c r="B18" i="9" s="1"/>
  <c r="J70" i="5"/>
  <c r="I70"/>
  <c r="H70"/>
  <c r="F70"/>
  <c r="D70"/>
  <c r="L67"/>
  <c r="J67"/>
  <c r="I67"/>
  <c r="H67"/>
  <c r="F67"/>
  <c r="D67"/>
  <c r="C70"/>
  <c r="C67"/>
  <c r="J70" i="4"/>
  <c r="I70"/>
  <c r="H70"/>
  <c r="G70"/>
  <c r="F70"/>
  <c r="D70"/>
  <c r="L67"/>
  <c r="J67"/>
  <c r="I67"/>
  <c r="G67"/>
  <c r="D67"/>
  <c r="C70"/>
  <c r="C67"/>
  <c r="L62" i="5"/>
  <c r="J62"/>
  <c r="I62"/>
  <c r="H62"/>
  <c r="F62"/>
  <c r="D62"/>
  <c r="L61"/>
  <c r="J61"/>
  <c r="I61"/>
  <c r="H61"/>
  <c r="G61"/>
  <c r="F61"/>
  <c r="D61"/>
  <c r="L60"/>
  <c r="J60"/>
  <c r="I60"/>
  <c r="H60"/>
  <c r="F60"/>
  <c r="E15" i="8" s="1"/>
  <c r="D60" i="5"/>
  <c r="L59"/>
  <c r="K15" i="8" s="1"/>
  <c r="J59" i="5"/>
  <c r="I59"/>
  <c r="H59"/>
  <c r="F59"/>
  <c r="D59"/>
  <c r="L58"/>
  <c r="J58"/>
  <c r="J19" i="6" s="1"/>
  <c r="I58" i="5"/>
  <c r="H15" i="8" s="1"/>
  <c r="H58" i="5"/>
  <c r="G15" i="8" s="1"/>
  <c r="G58" i="5"/>
  <c r="F15" i="8"/>
  <c r="F58" i="5"/>
  <c r="D58"/>
  <c r="C15" i="8" s="1"/>
  <c r="C58" i="5"/>
  <c r="L58" i="4"/>
  <c r="J58"/>
  <c r="I14" i="9"/>
  <c r="I58" i="4"/>
  <c r="H58"/>
  <c r="G58"/>
  <c r="F58"/>
  <c r="D58"/>
  <c r="C58"/>
  <c r="L53" i="5"/>
  <c r="J53"/>
  <c r="I53"/>
  <c r="H53"/>
  <c r="G53"/>
  <c r="F53"/>
  <c r="D53"/>
  <c r="L52"/>
  <c r="K14" i="8" s="1"/>
  <c r="J52" i="5"/>
  <c r="I14" i="8"/>
  <c r="I52" i="5"/>
  <c r="H52"/>
  <c r="G14" i="8" s="1"/>
  <c r="G52" i="5"/>
  <c r="F52"/>
  <c r="D52"/>
  <c r="L51"/>
  <c r="J51"/>
  <c r="I51"/>
  <c r="H51"/>
  <c r="F51"/>
  <c r="D51"/>
  <c r="L50"/>
  <c r="J50"/>
  <c r="I50"/>
  <c r="H50"/>
  <c r="G50"/>
  <c r="F14" i="8" s="1"/>
  <c r="F50" i="5"/>
  <c r="D50"/>
  <c r="L49"/>
  <c r="J49"/>
  <c r="I49"/>
  <c r="H14" i="8" s="1"/>
  <c r="H49" i="5"/>
  <c r="G49"/>
  <c r="F49"/>
  <c r="D49"/>
  <c r="C14" i="8"/>
  <c r="C49" i="5"/>
  <c r="L49" i="4"/>
  <c r="J49"/>
  <c r="I49"/>
  <c r="H49"/>
  <c r="G49"/>
  <c r="F49"/>
  <c r="D49"/>
  <c r="C49"/>
  <c r="L37" i="5"/>
  <c r="J37"/>
  <c r="I37"/>
  <c r="H37"/>
  <c r="G37"/>
  <c r="F37"/>
  <c r="D37"/>
  <c r="L36"/>
  <c r="J36"/>
  <c r="I36"/>
  <c r="H36"/>
  <c r="G36"/>
  <c r="F36"/>
  <c r="E12" i="8" s="1"/>
  <c r="D36" i="5"/>
  <c r="L35"/>
  <c r="L19" i="6" s="1"/>
  <c r="J35" i="5"/>
  <c r="I12" i="8"/>
  <c r="I35" i="5"/>
  <c r="H12" i="8"/>
  <c r="H35" i="5"/>
  <c r="G35"/>
  <c r="F35"/>
  <c r="D35"/>
  <c r="C12" i="8" s="1"/>
  <c r="L18" i="5"/>
  <c r="J18"/>
  <c r="H18"/>
  <c r="G18"/>
  <c r="F18"/>
  <c r="F19" i="6" s="1"/>
  <c r="D18" i="5"/>
  <c r="L12"/>
  <c r="J12"/>
  <c r="I12"/>
  <c r="H12"/>
  <c r="G12"/>
  <c r="F12"/>
  <c r="D12"/>
  <c r="L11"/>
  <c r="J11"/>
  <c r="I11"/>
  <c r="H11"/>
  <c r="G11"/>
  <c r="F11"/>
  <c r="D11"/>
  <c r="L10"/>
  <c r="K8" i="8" s="1"/>
  <c r="J10" i="5"/>
  <c r="I10"/>
  <c r="H10"/>
  <c r="G10"/>
  <c r="F10"/>
  <c r="E8" i="8"/>
  <c r="D10" i="5"/>
  <c r="C202"/>
  <c r="C201"/>
  <c r="B45" i="8" s="1"/>
  <c r="C190" i="5"/>
  <c r="C110"/>
  <c r="C109"/>
  <c r="B30" i="8" s="1"/>
  <c r="L30" s="1"/>
  <c r="C108" i="5"/>
  <c r="C62"/>
  <c r="C61"/>
  <c r="C60"/>
  <c r="B15" i="8" s="1"/>
  <c r="L15" s="1"/>
  <c r="C59" i="5"/>
  <c r="C53"/>
  <c r="C52"/>
  <c r="C51"/>
  <c r="C50"/>
  <c r="B14" i="8"/>
  <c r="C37" i="5"/>
  <c r="B12" i="8"/>
  <c r="C36" i="5"/>
  <c r="C35"/>
  <c r="C18"/>
  <c r="C12"/>
  <c r="C11"/>
  <c r="C10"/>
  <c r="C202" i="4"/>
  <c r="C201"/>
  <c r="L190"/>
  <c r="L14" i="6" s="1"/>
  <c r="K12" i="7" s="1"/>
  <c r="J190" i="4"/>
  <c r="I190"/>
  <c r="H190"/>
  <c r="G190"/>
  <c r="G14" i="6" s="1"/>
  <c r="F12" i="7" s="1"/>
  <c r="F190" i="4"/>
  <c r="F14" i="6"/>
  <c r="E12" i="7" s="1"/>
  <c r="D190" i="4"/>
  <c r="D14" i="6" s="1"/>
  <c r="C12" i="7" s="1"/>
  <c r="C190" i="4"/>
  <c r="J144"/>
  <c r="I144"/>
  <c r="I13" i="6"/>
  <c r="H11" i="7" s="1"/>
  <c r="C144" i="4"/>
  <c r="J142"/>
  <c r="J13" i="6" s="1"/>
  <c r="I11" i="7" s="1"/>
  <c r="I142" i="4"/>
  <c r="H142"/>
  <c r="H13" i="6"/>
  <c r="G11" i="7" s="1"/>
  <c r="C142" i="4"/>
  <c r="C134"/>
  <c r="L110"/>
  <c r="J110"/>
  <c r="I110"/>
  <c r="H110"/>
  <c r="G110"/>
  <c r="F110"/>
  <c r="D110"/>
  <c r="L109"/>
  <c r="J109"/>
  <c r="I109"/>
  <c r="H109"/>
  <c r="G109"/>
  <c r="F7" i="7"/>
  <c r="F109" i="4"/>
  <c r="D109"/>
  <c r="L108"/>
  <c r="L8" i="6"/>
  <c r="K7" i="7" s="1"/>
  <c r="J108" i="4"/>
  <c r="J8" i="6" s="1"/>
  <c r="I7" i="7"/>
  <c r="I108" i="4"/>
  <c r="I8" i="6"/>
  <c r="H7" i="7" s="1"/>
  <c r="H108" i="4"/>
  <c r="H8" i="6" s="1"/>
  <c r="G7" i="7"/>
  <c r="G108" i="4"/>
  <c r="G8" i="6" s="1"/>
  <c r="F108" i="4"/>
  <c r="F8" i="6"/>
  <c r="E7" i="7" s="1"/>
  <c r="D108" i="4"/>
  <c r="D8" i="6" s="1"/>
  <c r="C110" i="4"/>
  <c r="C8" i="6"/>
  <c r="B7" i="7" s="1"/>
  <c r="C109" i="4"/>
  <c r="C108"/>
  <c r="L62"/>
  <c r="J62"/>
  <c r="I62"/>
  <c r="H62"/>
  <c r="F62"/>
  <c r="D62"/>
  <c r="L61"/>
  <c r="J61"/>
  <c r="I61"/>
  <c r="H61"/>
  <c r="F61"/>
  <c r="D61"/>
  <c r="L60"/>
  <c r="J60"/>
  <c r="I60"/>
  <c r="H60"/>
  <c r="F60"/>
  <c r="D60"/>
  <c r="L59"/>
  <c r="J59"/>
  <c r="I59"/>
  <c r="H14" i="9" s="1"/>
  <c r="H59" i="4"/>
  <c r="G59"/>
  <c r="F59"/>
  <c r="D59"/>
  <c r="C14" i="9"/>
  <c r="C62" i="4"/>
  <c r="C61"/>
  <c r="C60"/>
  <c r="C59"/>
  <c r="L53"/>
  <c r="J53"/>
  <c r="I13" i="9" s="1"/>
  <c r="I53" i="4"/>
  <c r="H53"/>
  <c r="G53"/>
  <c r="F53"/>
  <c r="D53"/>
  <c r="L52"/>
  <c r="J52"/>
  <c r="I52"/>
  <c r="H52"/>
  <c r="G52"/>
  <c r="F52"/>
  <c r="D52"/>
  <c r="L51"/>
  <c r="J51"/>
  <c r="I51"/>
  <c r="H51"/>
  <c r="G51"/>
  <c r="F51"/>
  <c r="D51"/>
  <c r="L50"/>
  <c r="J50"/>
  <c r="I50"/>
  <c r="H50"/>
  <c r="G50"/>
  <c r="F50"/>
  <c r="D50"/>
  <c r="C53"/>
  <c r="C52"/>
  <c r="C51"/>
  <c r="C50"/>
  <c r="L37"/>
  <c r="J37"/>
  <c r="I37"/>
  <c r="H37"/>
  <c r="G37"/>
  <c r="F37"/>
  <c r="D37"/>
  <c r="L36"/>
  <c r="J36"/>
  <c r="I36"/>
  <c r="H36"/>
  <c r="G36"/>
  <c r="F36"/>
  <c r="F12" i="6" s="1"/>
  <c r="D36" i="4"/>
  <c r="L35"/>
  <c r="K12" i="9" s="1"/>
  <c r="J35" i="4"/>
  <c r="I35"/>
  <c r="H12" i="9" s="1"/>
  <c r="H35" i="4"/>
  <c r="G35"/>
  <c r="F12" i="9"/>
  <c r="F35" i="4"/>
  <c r="E12" i="9" s="1"/>
  <c r="D35" i="4"/>
  <c r="C37"/>
  <c r="C36"/>
  <c r="C35"/>
  <c r="B12" i="9" s="1"/>
  <c r="L18" i="4"/>
  <c r="L12" i="6" s="1"/>
  <c r="K10" i="7" s="1"/>
  <c r="J18" i="4"/>
  <c r="H18"/>
  <c r="G18"/>
  <c r="F18"/>
  <c r="D18"/>
  <c r="C18"/>
  <c r="J12"/>
  <c r="I12"/>
  <c r="H12"/>
  <c r="G12"/>
  <c r="D12"/>
  <c r="J11"/>
  <c r="I11"/>
  <c r="H11"/>
  <c r="G11"/>
  <c r="G6" i="6" s="1"/>
  <c r="F5" i="7" s="1"/>
  <c r="D11" i="4"/>
  <c r="J10"/>
  <c r="J6" i="6" s="1"/>
  <c r="I5" i="7" s="1"/>
  <c r="I10" i="4"/>
  <c r="H8" i="9" s="1"/>
  <c r="H10" i="4"/>
  <c r="G10"/>
  <c r="D10"/>
  <c r="J9"/>
  <c r="I9"/>
  <c r="I6" i="6" s="1"/>
  <c r="H5" i="7" s="1"/>
  <c r="H9" i="4"/>
  <c r="H6" i="6" s="1"/>
  <c r="G9" i="4"/>
  <c r="D9"/>
  <c r="C8" i="9" s="1"/>
  <c r="C12" i="4"/>
  <c r="C11"/>
  <c r="C10"/>
  <c r="C9"/>
  <c r="B8" i="9" s="1"/>
  <c r="L22" i="6"/>
  <c r="K19" i="7" s="1"/>
  <c r="H23" i="8"/>
  <c r="E14" i="9"/>
  <c r="B13"/>
  <c r="G12" i="8"/>
  <c r="D6" i="6"/>
  <c r="C5" i="7" s="1"/>
  <c r="E20" i="6"/>
  <c r="D17" i="7" s="1"/>
  <c r="G8" i="9"/>
  <c r="G5" i="7"/>
  <c r="D19" i="6"/>
  <c r="C13"/>
  <c r="B11" i="7" s="1"/>
  <c r="G13" i="9"/>
  <c r="F8" i="8"/>
  <c r="C23" i="6"/>
  <c r="B20" i="7" s="1"/>
  <c r="H13" i="9"/>
  <c r="G20" i="6"/>
  <c r="F17" i="7" s="1"/>
  <c r="F23" i="8"/>
  <c r="I21" i="6"/>
  <c r="H18" i="7" s="1"/>
  <c r="G8" i="8"/>
  <c r="D7" i="7"/>
  <c r="G13" i="6"/>
  <c r="F11" i="7" s="1"/>
  <c r="C20" i="6"/>
  <c r="B17" i="7" s="1"/>
  <c r="E26" i="9"/>
  <c r="H14" i="6"/>
  <c r="G12" i="7" s="1"/>
  <c r="I15" i="8"/>
  <c r="D20" i="6"/>
  <c r="C17" i="7" s="1"/>
  <c r="C13" i="9"/>
  <c r="B8" i="8"/>
  <c r="D14"/>
  <c r="C7" i="7"/>
  <c r="G14" i="9"/>
  <c r="D45" i="8"/>
  <c r="F22" i="6"/>
  <c r="E19" i="7" s="1"/>
  <c r="C19" i="6"/>
  <c r="J8" i="9"/>
  <c r="F20" i="6"/>
  <c r="E17" i="7" s="1"/>
  <c r="J14" i="6"/>
  <c r="I12" i="7"/>
  <c r="L39" i="8"/>
  <c r="E16" i="7" l="1"/>
  <c r="F24" i="6"/>
  <c r="E21" i="7" s="1"/>
  <c r="F10"/>
  <c r="G15" i="6"/>
  <c r="F13" i="7" s="1"/>
  <c r="J16"/>
  <c r="K16"/>
  <c r="L24" i="6"/>
  <c r="K21" i="7" s="1"/>
  <c r="I16"/>
  <c r="D10"/>
  <c r="D16"/>
  <c r="E24" i="6"/>
  <c r="D21" i="7" s="1"/>
  <c r="M18"/>
  <c r="B16"/>
  <c r="C24" i="6"/>
  <c r="B21" i="7" s="1"/>
  <c r="D24" i="6"/>
  <c r="C21" i="7" s="1"/>
  <c r="C16"/>
  <c r="F15" i="6"/>
  <c r="E13" i="7" s="1"/>
  <c r="E10"/>
  <c r="F12" i="8"/>
  <c r="G19" i="6"/>
  <c r="L6"/>
  <c r="K5" i="7" s="1"/>
  <c r="K8" i="9"/>
  <c r="D8"/>
  <c r="E6" i="6"/>
  <c r="D5" i="7" s="1"/>
  <c r="J10"/>
  <c r="M7"/>
  <c r="K12" i="8"/>
  <c r="L12" s="1"/>
  <c r="E13" i="9"/>
  <c r="L13" i="8"/>
  <c r="K20" i="6"/>
  <c r="J17" i="7" s="1"/>
  <c r="M17" s="1"/>
  <c r="I19" i="6"/>
  <c r="H19"/>
  <c r="C12"/>
  <c r="C6"/>
  <c r="B5" i="7" s="1"/>
  <c r="M5" s="1"/>
  <c r="I8" i="9"/>
  <c r="F8"/>
  <c r="D12" i="6"/>
  <c r="J12"/>
  <c r="C12" i="9"/>
  <c r="L12" s="1"/>
  <c r="H12" i="6"/>
  <c r="I12" i="9"/>
  <c r="G12"/>
  <c r="I14" i="6"/>
  <c r="H12" i="7" s="1"/>
  <c r="F13" i="9"/>
  <c r="L13" s="1"/>
  <c r="K13"/>
  <c r="E14" i="8"/>
  <c r="L14" s="1"/>
  <c r="B14" i="9"/>
  <c r="K14"/>
  <c r="C18"/>
  <c r="L18" s="1"/>
  <c r="F18"/>
  <c r="H18"/>
  <c r="K18"/>
  <c r="C23" i="8"/>
  <c r="L23" s="1"/>
  <c r="F24"/>
  <c r="K24"/>
  <c r="L24" s="1"/>
  <c r="G23" i="6"/>
  <c r="F20" i="7" s="1"/>
  <c r="M20" s="1"/>
  <c r="J23" i="6"/>
  <c r="I20" i="7" s="1"/>
  <c r="C26" i="9"/>
  <c r="L26" s="1"/>
  <c r="E45" i="8"/>
  <c r="L45" s="1"/>
  <c r="I8"/>
  <c r="L8" s="1"/>
  <c r="E14" i="6"/>
  <c r="D12" i="7" s="1"/>
  <c r="M12" s="1"/>
  <c r="K13" i="6"/>
  <c r="J11" i="7" s="1"/>
  <c r="M11" s="1"/>
  <c r="J8" i="8"/>
  <c r="K26" i="9"/>
  <c r="L15" i="6"/>
  <c r="K13" i="7" s="1"/>
  <c r="I12" i="6"/>
  <c r="F14" i="9"/>
  <c r="G10" i="7" l="1"/>
  <c r="H15" i="6"/>
  <c r="G13" i="7" s="1"/>
  <c r="J15" i="6"/>
  <c r="I13" i="7" s="1"/>
  <c r="I10"/>
  <c r="H24" i="6"/>
  <c r="G21" i="7" s="1"/>
  <c r="G16"/>
  <c r="F16"/>
  <c r="G24" i="6"/>
  <c r="F21" i="7" s="1"/>
  <c r="K15" i="6"/>
  <c r="J13" i="7" s="1"/>
  <c r="E15" i="6"/>
  <c r="D13" i="7" s="1"/>
  <c r="J24" i="6"/>
  <c r="I21" i="7" s="1"/>
  <c r="H10"/>
  <c r="I15" i="6"/>
  <c r="H13" i="7" s="1"/>
  <c r="C10"/>
  <c r="D15" i="6"/>
  <c r="C13" i="7" s="1"/>
  <c r="B10"/>
  <c r="M10" s="1"/>
  <c r="C15" i="6"/>
  <c r="B13" i="7" s="1"/>
  <c r="M13" s="1"/>
  <c r="H16"/>
  <c r="I24" i="6"/>
  <c r="H21" i="7" s="1"/>
  <c r="M21" s="1"/>
  <c r="L14" i="9"/>
  <c r="L8"/>
  <c r="M16" i="7"/>
  <c r="K24" i="6"/>
  <c r="J21" i="7" s="1"/>
</calcChain>
</file>

<file path=xl/sharedStrings.xml><?xml version="1.0" encoding="utf-8"?>
<sst xmlns="http://schemas.openxmlformats.org/spreadsheetml/2006/main" count="2006" uniqueCount="320">
  <si>
    <t>Lending subject to single borrowers limit of 25%.   Lending subject to DOSRI limits (Directors Officers Stockholders and Related Interests). Directed to lend to SMEs and agriculture.</t>
  </si>
  <si>
    <t xml:space="preserve">The SEC allows a maximum ownership/investment of an institution up to 5% to the total capital requirement of a non-subsidiary or non-affiliated company. </t>
  </si>
  <si>
    <t>Offshore investment banks in Labuan are not permitted to accept deposits. Merchant banks are only allowed to take term (fixed) deposits from corporate entities. The minimum amount of each term deposit is revised by the central bank periodically. Foreign-owned commercial banks can take foreign currency deposits from residents subject to conditions imposed on designated banks. Foreign banks are authorized to conduct retail banking activities. Hence, some restrictions exist in terms of fund raising.</t>
  </si>
  <si>
    <t>Foreign-owned banks are permitted to provide credit and hire purchase up to a maximum of 40% total credit facilities given to foreign-owned firms. This limit was raised to 50% in 2000. Merchant banks are not allowed to augment retail credit or home loans. Provision of factoring services by a commercial bank requires the setting up of a distinct firm and shareholding by a foreign-owned bank not exceeding 30%. This limit stands as at Mar 2009. Local banks can give overdraft facilities. Offshore banks can lend in foreign currency only as ringgit is not convertible internationally. Thus, some impediments exist on lending procedures in Malaysia</t>
  </si>
  <si>
    <t>Offshore banks allowed to provide payment and money remission services to foreigners only. Only commercial banks allowed to issue credit cards, debit cards, or checking facilities. Local banks can sell, issue, or purchase ringgit travellers checks. Sale or purchase of foreign currency travellers checks other than commercial banks requires a bureau de change’s license.</t>
  </si>
  <si>
    <t>1000 million MYR</t>
  </si>
  <si>
    <t>100 million MYR</t>
  </si>
  <si>
    <t>1 Are there restrictions on capital flows?</t>
  </si>
  <si>
    <t>2 Are there policy restrictions on new entry of domestic banks?</t>
  </si>
  <si>
    <t>4 Is the entry of domestic banks restricted by screening or needs tests (other than licensing requirements, which are covered later)?</t>
  </si>
  <si>
    <t>6 Are there restrictions on the ability of domestic banks to raise funds?</t>
  </si>
  <si>
    <t xml:space="preserve">7 Are there restrictions on the ability of domestic banks to lend? </t>
  </si>
  <si>
    <t>8 Which of the following services are domestic banks permitted to provide domestically?</t>
  </si>
  <si>
    <t>10 Are there restrictions to expanding operations — street branches, offices and ATMs - for domestic banks?</t>
  </si>
  <si>
    <t>17 Is private ownership in the provision of banking services allowed - existing banks?</t>
  </si>
  <si>
    <t>24 Are licenses allocated by discretionary decisions of the issuing authority?</t>
  </si>
  <si>
    <t>26 Are interest rates set or approved by government for domestic banks?</t>
  </si>
  <si>
    <t>2 Are there policy restrictions on new entry of foreign banks?</t>
  </si>
  <si>
    <t>4 Is the entry of foreign banks restricted by screening or needs tests (other than licensing requirements, which are covered later)?</t>
  </si>
  <si>
    <t xml:space="preserve">5 Which legal forms of establishment are allowed for foreign banks? </t>
  </si>
  <si>
    <t>6 Are there restrictions on the ability of foreign banks to raise funds?</t>
  </si>
  <si>
    <t xml:space="preserve">7 Are there restrictions on the ability of foreign banks to lend? </t>
  </si>
  <si>
    <t>9 Which of the following services are foreign banks permitted to provide domestically?</t>
  </si>
  <si>
    <t>10 Are there restrictions to expanding operations — street branches, offices and ATMs - for foreign banks?</t>
  </si>
  <si>
    <t xml:space="preserve">11 Are foreign banks located abroad able to lend or raise funds in your country? </t>
  </si>
  <si>
    <t xml:space="preserve">12 Are foreign banks located abroad able to provide the following services domestically? </t>
  </si>
  <si>
    <t>13 Can domestic residents purchase financial services while abroad?</t>
  </si>
  <si>
    <t>14 Are there residency or nationality requirements or quotas for executives, managers etc employed by locally established foreign banks?</t>
  </si>
  <si>
    <t>15 Are there categories of intra-corporate transferees whose entry and stay is subject to labour market tests?</t>
  </si>
  <si>
    <t>16 Identify the permitted length of short-term visit (in days) for foreign bank personnel.</t>
  </si>
  <si>
    <t>18 Is foreign ownership in the provision of banking services allowed existing banks?</t>
  </si>
  <si>
    <t>25 Are foreign firms subject to different licensing requirements from domestic firms?</t>
  </si>
  <si>
    <t>26 Are interest rates set or approved by government for foreign banks?</t>
  </si>
  <si>
    <t>Legal Restrictions stipulated in R.A. 7721, as follows:
A foreign bank, widely-owned and publicly listed, can enter through the following modes 
(a) Establishment of foreign bank branches. Bound for 10 new licences for the period 1995-2000. Full banking authority to new and existing foreign bank branches.
(b) Acquisition of up to sixty percent (60%) of the voting stock of an existing domestic bank.  
(c)   Investing in up to sixty percent (60%) of the voting stock of a new locally incorporated banking subsidiary.  
Items (a) and (c) are closed.
On item (a), the ceiling for the establishment of 10 new foreign bank branches has been reached.
On item (c), establishing new locally incorporated banking subsidiaries, there is an existing moratorium on the establishment of new banks since 1999 to facilitate industry consolidation (except for microfinance thrift and rural banks, as provided for under Circular Letter No. dated 10 September 1999 and Circular Letter No. 273 dated 27 February 2001)
On items (b) and (c), under Sec. 2 (Modes of Entry) of R.A. No. 7721 a foreign bank may own up to 60 percent of the voting stock of only one (1) domestic bank or new banking subsidiary.  
A foreign bank may avail itself of only of one form of commercial presence at a time.  However, this shall not preclude secondary investment in the equity of a locally incorporated bank not exceeding thirty per cent (30%) of voting stock or forty per cent (40%) upon approval by the President of the Philippines.
No new KB shall be established within three (3) years from 13 June 2000 which is the date of effectivity of R.A. No. 8791 or until 12 June 2003.
The government encourages consolidation and not expansion on the number of banks.  However, both domestic and foreign banks are not prevented to apply for new licenses to operate domestically.  In fact, the central bank has granted new licenses to both domestic and foreign banks to operate in the Philippines in the past 8 years. (e.g. Bank of China (2001), Sterling Bank of Asia (2007).</t>
  </si>
  <si>
    <t xml:space="preserve">Allowed to own 100% of a non-financial firm, but ownership limited based on a bank’s equity capital </t>
  </si>
  <si>
    <t xml:space="preserve">Ownership without restrictions </t>
  </si>
  <si>
    <t xml:space="preserve">C  Regulation </t>
  </si>
  <si>
    <t>a. The regulator</t>
  </si>
  <si>
    <t xml:space="preserve"> Institutional status of the regulator</t>
  </si>
  <si>
    <t>Name the regulator</t>
  </si>
  <si>
    <t>When established</t>
  </si>
  <si>
    <t>Independent from Ministry?</t>
  </si>
  <si>
    <t>20*</t>
  </si>
  <si>
    <t>If yes, when made independent?</t>
  </si>
  <si>
    <t xml:space="preserve"> How is the sector regulator financed?</t>
  </si>
  <si>
    <t>Licence and other fees (%)</t>
  </si>
  <si>
    <t>State budget (%)</t>
  </si>
  <si>
    <t>Other (please specify) (%)</t>
  </si>
  <si>
    <t>21*</t>
  </si>
  <si>
    <t>b. Registration, authorisation or licensing</t>
  </si>
  <si>
    <t>Is registration, authorisation or licensing required for establishment?</t>
  </si>
  <si>
    <t>22*</t>
  </si>
  <si>
    <t>Licence granted in perpetuity?</t>
  </si>
  <si>
    <t xml:space="preserve">For fixed term (state term) </t>
  </si>
  <si>
    <t>Separate licence for each state?</t>
  </si>
  <si>
    <t>Licence limited geographically?</t>
  </si>
  <si>
    <r>
      <t xml:space="preserve">If the number of providers is </t>
    </r>
    <r>
      <rPr>
        <i/>
        <sz val="10"/>
        <rFont val="Arial Narrow"/>
        <family val="2"/>
      </rPr>
      <t>not</t>
    </r>
    <r>
      <rPr>
        <sz val="10"/>
        <rFont val="Arial Narrow"/>
        <family val="2"/>
      </rPr>
      <t xml:space="preserve"> limited by policy, specify the main conditions new entrants must fulfil to be registered/authorised/licensed for this type of bank (see name of sheet) </t>
    </r>
  </si>
  <si>
    <t>Payment of license fee (indicate amount</t>
  </si>
  <si>
    <t>Presentation of detailed business plan</t>
  </si>
  <si>
    <t>Minimum capital (indicate amount)</t>
  </si>
  <si>
    <t>Compatible home country regulation</t>
  </si>
  <si>
    <t>24*</t>
  </si>
  <si>
    <t>Philippines</t>
  </si>
  <si>
    <t>No</t>
  </si>
  <si>
    <t>Law on the Organisation and Functioning of the National Bank of Cambodia</t>
  </si>
  <si>
    <t>Yes</t>
  </si>
  <si>
    <t>No  test is required but both the investor and covered entity must fulfil specific requirements from the supervisory authority</t>
  </si>
  <si>
    <t>NA</t>
  </si>
  <si>
    <t>All</t>
  </si>
  <si>
    <t>None</t>
  </si>
  <si>
    <t>..</t>
  </si>
  <si>
    <t>National Bank of Cambodia</t>
  </si>
  <si>
    <t>No limitation but may be approved or not according to the supervisory authority</t>
  </si>
  <si>
    <t>Approved</t>
  </si>
  <si>
    <t>Some</t>
  </si>
  <si>
    <t>Yes, with some restrictions</t>
  </si>
  <si>
    <t>* Bringing cash in foreign currency a value in excess of US$ 5.000 is subject to approve by the Bank of Lao PDR in accordance with the Instruction on Implementation of decree Law on Management of Foreign Currency and Precious metals (Article 12)</t>
  </si>
  <si>
    <t xml:space="preserve"> In the case of cooperation in line with the necessity of the economy, it is allowed for management level and expertise level to come in. The total number of foreign natural persons, including higher management, of any establishment shall not exceed 10% of total staff. </t>
  </si>
  <si>
    <t>Not specified</t>
  </si>
  <si>
    <t>The Bank of Lao PDR</t>
  </si>
  <si>
    <t>Bank Negara Malaysia</t>
  </si>
  <si>
    <t>Not allowed</t>
  </si>
  <si>
    <t>Central Bank of Myanmar</t>
  </si>
  <si>
    <t>Set</t>
  </si>
  <si>
    <t>Demonstrated capacity and stability may be indicated by the fact that the applicant ranks among the top 150 in the world or top five (5) in its country of origin.</t>
  </si>
  <si>
    <t>Bancassurance possible</t>
  </si>
  <si>
    <t>Only through subsidiaries</t>
  </si>
  <si>
    <t>Section X143.2 (Persons disqualified to become officers) of the Manual of Regulations for Banks provides that except in the  case of technical personnel whose employment may be especially authorized by the Secretary of Justice, foreigners cannot be officers or employees of banks.</t>
  </si>
  <si>
    <t>Bangko Sentral ng Pilipinas</t>
  </si>
  <si>
    <t>Licence subject to revocation/suspension if warranted.</t>
  </si>
  <si>
    <t>Licence fee is 1/28 of 1% of assessable assets. Minimum capital depends on category</t>
  </si>
  <si>
    <t>Brunei</t>
  </si>
  <si>
    <t>But require approval from the Regulator., Ministry of Finance</t>
  </si>
  <si>
    <t>Financial Insitution Division, Ministry of Finance</t>
  </si>
  <si>
    <t>Annual</t>
  </si>
  <si>
    <t>A separate licence is issued for every branch opened.</t>
  </si>
  <si>
    <t>B$50,000</t>
  </si>
  <si>
    <t>B$100 million paid-up capital</t>
  </si>
  <si>
    <t>Branches - Net head Office funds of $30 million. Limited liability company - B$100 million paid-up capital</t>
  </si>
  <si>
    <t>Conditions as stipulated in the Banking Order 2006</t>
  </si>
  <si>
    <t>Capital issued and paid up equivalent, net head office funds and maintenance of reserve funds compliance in accordance with the requirements of the Banking Order 2006</t>
  </si>
  <si>
    <t>Guidelines on the base lending rates are issued by the Brunei Association of Banks. Banks are free to decide their lending and borrowing rates.</t>
  </si>
  <si>
    <t>Short term stays 7 to 28 days. Long-term stays renewable</t>
  </si>
  <si>
    <t>Is private (for Foreign banks) or foreign (for foreign banks) ownership in the provision of banking services allowed?</t>
  </si>
  <si>
    <t>Short term visits 14 to 30 days depend on nationality of the individual. Long term visits can have bi-annual extension subject to approval from the Labour Department and the Ministry of Finance.</t>
  </si>
  <si>
    <t>DOMESTIC FIRMS</t>
  </si>
  <si>
    <t>FOREIGN FIRMS</t>
  </si>
  <si>
    <t>Accordintg to Ministry of Finance. But unbound in the WTO.</t>
  </si>
  <si>
    <t xml:space="preserve">To be eligible to work in Thailand, foreigners need a visa and a work permit. Usually, a 
visa (non-immigrant) is required in order to applying for a work permit. (a business visa 
valids for 1 year. an expert visa (issued for foreign experts) valids for 1 year. an 
investment promotion visa (issued under the Broad of Investment Promotion law) valids for 
2 year.) 
Once get a visa, a foreigner may apply for a work permit. 
There are 3 types of work permit.
1) a temporary work permit allows foreigners to work in Thialand for no more than 1 year.
2) a work permit issued under the Broad of Investment Promotion law or the Industrial 
Estate law allow foreigners to work for more than 2 year.   
3) a permanent work permit is only issued to a permanent resident.  
</t>
  </si>
  <si>
    <t>According to Article 32, Law on Credit Institutions 2004, a bank can establish a subsidiary company of separate judicial person and independent accounting status by using its own capital to engage in financial, banking, and insurance businesses in accordance with the government's regulations. According to Article 73, Law on Credit Institutions 2004: Credit institutions shall not be permitted to engage directly in the business of real estate. In facts, some commercial banks set up an affiliate to do real estate business, such as ACB real estate Company by Asian Commercial Bank.</t>
  </si>
  <si>
    <t>TOTAL</t>
  </si>
  <si>
    <t>To avoid saturation</t>
  </si>
  <si>
    <t>No regulations exist</t>
  </si>
  <si>
    <t xml:space="preserve">No regulations exist. Note on cross-border settlement services: all Rupiah clearing transactions have to be settled within domestic territory. Cross-border insurance regulations might be issued by Bapepam, not by Bank Indonesia. Note that Bapepam describes mode 1 trade as very flexible. </t>
  </si>
  <si>
    <t>Note: max 25% of total portfolio are allowed to be invested in non-financial firms</t>
  </si>
  <si>
    <t>Bank Indonesia</t>
  </si>
  <si>
    <t>IDR 3T</t>
  </si>
  <si>
    <t>Bank of Thailand</t>
  </si>
  <si>
    <t>Banks (both domestic and foreign-invested)  are not allowed to give rupiah denominated credits to non-residents</t>
  </si>
  <si>
    <t>Foreign banks are not allowed to operate in Myanmar, but there are no restricitons for representative offices which are allowed for limited operations.</t>
  </si>
  <si>
    <t>Foreign banks located abroad can have some business transactions (lending only) with state owned entities.</t>
  </si>
  <si>
    <t>However, there are no limitations on personnel employed by representative offices of foreign banks.</t>
  </si>
  <si>
    <r>
      <t>Source</t>
    </r>
    <r>
      <rPr>
        <sz val="10"/>
        <rFont val="Times New Roman"/>
        <family val="1"/>
      </rPr>
      <t xml:space="preserve">:  Author.  </t>
    </r>
  </si>
  <si>
    <t xml:space="preserve">* The capital in and outflow in the Lao PDR shall be processed through the banking system in compliance with the current regulations issued by the Bank of the Lao PDR.
** The types of capital out flow is subject to approve by the Bank of Lao PDR in accordance with the Decree Law of Governing the Management of Foreign Exchange and Precious metals no. 01/op updated 17 March 2008, and Instruction on Implementation of decree Law on Management of Foreign Currency and Precious metals (Article: 12, 14,17,18, 20 and article 21).
*** The Bank of the Lao PDR. Will consider the approval based on the general economic situation of the country in each period.
According to the Decree Law on  Management of Foreign Exchange and Precious metals, all capital  inflow is subject to inform (not approval)  the Bank of the Lao PDR. For the capital outflow can be transferred abroad after completing all financial obligations.
Additional information, currently the Bank of the Lao PDR is applying to be under the article VII of the IMF, which would confirm our position as no restriction on the capital flow. 
</t>
  </si>
  <si>
    <t>Qualification of the shareholders must be reviewed by the supervisory authority but the qualification of executives or managers is not stated. In Cambodia, there is no clear labour market information if the skill is really exist in Cambodia or not. Therefore, there are no test requirements for intra-corporate transferees.</t>
  </si>
  <si>
    <t>Foreigners can be employed up to 10 per cent of the total employees if the entity has staffs more than 10 people. However, it is not strictly limited to only 10 per cent but can be justified and make additional request to department of labour. It is not necessary to have Cambodian technical director in the Banking sector.</t>
  </si>
  <si>
    <t>Permit for Intra-Corporate Transferees is allowed to request for stay from one month to one year (renewable).</t>
  </si>
  <si>
    <t xml:space="preserve">There is no different between banking sector and other investment sectors. Private ownership could own up to 100% as a private local firm. Foreign ownership could own up to 100% to form as foreign entity. And 49% of foreign capital in the case of joint venture. </t>
  </si>
  <si>
    <t>There is no clear restriction mentioned which location should be given license or not; However, to establish a new bank/branch/subsidiary there is necessary for National Bank of Cambodia (Central Bank) to assess if they can be established or not.</t>
  </si>
  <si>
    <t>AVERAGE</t>
  </si>
  <si>
    <t>Employment pass 2 years upon first approval, 3 years on subsequent approvals</t>
  </si>
  <si>
    <t>Monetary Authority of Singapore (MAS)</t>
  </si>
  <si>
    <t>Head office capital not less than S$200  million</t>
  </si>
  <si>
    <t>At least S$1500 million paid up capital</t>
  </si>
  <si>
    <t>900% of legal paid-in capital</t>
  </si>
  <si>
    <t>Maximum 3 (at least 20% nationals/residents)</t>
  </si>
  <si>
    <t>State Bank of Vietnam</t>
  </si>
  <si>
    <t>3000 billion VND</t>
  </si>
  <si>
    <t>USD 10 billion</t>
  </si>
  <si>
    <r>
      <t xml:space="preserve">If the number of providers </t>
    </r>
    <r>
      <rPr>
        <i/>
        <sz val="10"/>
        <rFont val="Arial Narrow"/>
        <family val="2"/>
      </rPr>
      <t>is</t>
    </r>
    <r>
      <rPr>
        <sz val="10"/>
        <rFont val="Arial Narrow"/>
        <family val="2"/>
      </rPr>
      <t xml:space="preserve"> limited by policy, through what mechanism are licenses allocated?</t>
    </r>
  </si>
  <si>
    <t>Are foreign firms subject to different licensing requirements from domestic firms?</t>
  </si>
  <si>
    <t>If yes, then specify</t>
  </si>
  <si>
    <r>
      <t xml:space="preserve">Are the following interest rates </t>
    </r>
    <r>
      <rPr>
        <i/>
        <sz val="10"/>
        <rFont val="Arial Narrow"/>
        <family val="2"/>
      </rPr>
      <t>set</t>
    </r>
    <r>
      <rPr>
        <sz val="10"/>
        <rFont val="Arial Narrow"/>
        <family val="2"/>
      </rPr>
      <t xml:space="preserve"> by government for this type of bank (see name of sheet)? Do they need to be </t>
    </r>
    <r>
      <rPr>
        <i/>
        <sz val="10"/>
        <rFont val="Arial Narrow"/>
        <family val="2"/>
      </rPr>
      <t xml:space="preserve">approved </t>
    </r>
    <r>
      <rPr>
        <sz val="10"/>
        <rFont val="Arial Narrow"/>
        <family val="2"/>
      </rPr>
      <t xml:space="preserve">by government? </t>
    </r>
  </si>
  <si>
    <t>Lending rates</t>
  </si>
  <si>
    <t>Borrowing rates</t>
  </si>
  <si>
    <t>Interest gap between lending and borrowing rates</t>
  </si>
  <si>
    <t>Indicates question is not specific to a particular type of bank</t>
  </si>
  <si>
    <t>Cambodia</t>
  </si>
  <si>
    <t>Indonesia</t>
  </si>
  <si>
    <t>Lao PDR</t>
  </si>
  <si>
    <t>Malaysia</t>
  </si>
  <si>
    <t>Myanmar</t>
  </si>
  <si>
    <t>Singapore</t>
  </si>
  <si>
    <t>Thailand</t>
  </si>
  <si>
    <t>Vietnam</t>
  </si>
  <si>
    <t>Details</t>
  </si>
  <si>
    <t>To increase government revenue from privatisation or license fees</t>
  </si>
  <si>
    <t>Exclusive rights to allow the provision of universal service</t>
  </si>
  <si>
    <t>Entry subject to geographic location</t>
  </si>
  <si>
    <t>Other (specify):</t>
  </si>
  <si>
    <t>No restrictions</t>
  </si>
  <si>
    <t>Other (specify)</t>
  </si>
  <si>
    <t>Members of the board of directors</t>
  </si>
  <si>
    <t>Executives</t>
  </si>
  <si>
    <t>Managers</t>
  </si>
  <si>
    <t>Unskilled workers</t>
  </si>
  <si>
    <t>Other staff (specify):</t>
  </si>
  <si>
    <t>Not permitted</t>
  </si>
  <si>
    <t xml:space="preserve">Quotas related to the value of transactions, the number of operations or the number of nationals travelling abroad (visa restrictions) </t>
  </si>
  <si>
    <t>Taxes or registration/authorisation requirements on consumers travelling abroad</t>
  </si>
  <si>
    <t>Maximum private equity permitted (%)</t>
  </si>
  <si>
    <t>New entrants</t>
  </si>
  <si>
    <t>First come, first served</t>
  </si>
  <si>
    <t>Discretionary decision by issuing authority</t>
  </si>
  <si>
    <t>Competitive bidding</t>
  </si>
  <si>
    <t>*</t>
  </si>
  <si>
    <t>a. Macroeconomic policies</t>
  </si>
  <si>
    <t>A.  Market Access</t>
  </si>
  <si>
    <t>Are there restrictions on capital in-flows - short term?</t>
  </si>
  <si>
    <t>Are there restrictions on capital in-flows - long term?</t>
  </si>
  <si>
    <t>Are there restrictions on capital out-flows - short term?</t>
  </si>
  <si>
    <t>Are there restrictions on capital out-flows - long term?</t>
  </si>
  <si>
    <t>If yes, total number of banks allowed</t>
  </si>
  <si>
    <t>To give state-owned or national banks time to prepare for competition</t>
  </si>
  <si>
    <t>Excessive entry believed to threaten financial stability</t>
  </si>
  <si>
    <t>Inadequate regulatory or supervisory capacity</t>
  </si>
  <si>
    <t>Perception of no economic need for new banks</t>
  </si>
  <si>
    <t>Only on a reciprocal basis</t>
  </si>
  <si>
    <t>Must show economic benefit</t>
  </si>
  <si>
    <t>Approval unless contrary to the national interest</t>
  </si>
  <si>
    <t>Notification (pre or post) requirements</t>
  </si>
  <si>
    <t>No screening or approval requirements</t>
  </si>
  <si>
    <t xml:space="preserve">Which of the following legal forms of establishment are allowed for foreign banks? </t>
  </si>
  <si>
    <t>Subsidiaries</t>
  </si>
  <si>
    <t>Branches — able to lend against local capital</t>
  </si>
  <si>
    <t>Branches — able to lend against parent capital</t>
  </si>
  <si>
    <t>Representative offices</t>
  </si>
  <si>
    <t>Unable to raise funds domestically</t>
  </si>
  <si>
    <t xml:space="preserve">Limited in the amount that can be raised domestically (state absolute or % limit) </t>
  </si>
  <si>
    <t>Limited in the form that can be raised (eg only through deposits or local currency) (state form)</t>
  </si>
  <si>
    <t>Limited to raising funds from particular groups (eg only from non-resident entities in your country) (state group)</t>
  </si>
  <si>
    <t>Some or all fund raising must be conducted in subsidiaries (ie branches restricted to wholesale banking)</t>
  </si>
  <si>
    <t>Fund raising subject only to prudential restrictions</t>
  </si>
  <si>
    <t>Not allowed to lend to domestic borrowers</t>
  </si>
  <si>
    <t>Limited in the amount that can be lent domestically (state absolute or % limit)</t>
  </si>
  <si>
    <t>Limited in the form that can be lent (eg only through credit cards, not through consumer finance) (state form limitation)</t>
  </si>
  <si>
    <t xml:space="preserve">Directed to lend to particular groups (eg housing, small business, government, particular regions) (state group) </t>
  </si>
  <si>
    <t xml:space="preserve">Some or all lending must be conducted in subsidiaries </t>
  </si>
  <si>
    <t>Lending subject only to prudential restrictions</t>
  </si>
  <si>
    <t>1*</t>
  </si>
  <si>
    <t>Are there policy restrictions on new entry of domestic or foreign banks (see name on sheet for type)?</t>
  </si>
  <si>
    <t>Entry restricted?</t>
  </si>
  <si>
    <t>If entry of this type of bank (see name of sheet)  is restricted, what are the reasons provided by government?</t>
  </si>
  <si>
    <t>If entry by this type of bank (see name of sheet) is restricted by screening or needs tests (other than licensing requirements, which are covered later), what is the nature of the test?</t>
  </si>
  <si>
    <t>Are there restrictions on the ability of this type of bank (see name of sheet) to raise funds?</t>
  </si>
  <si>
    <t xml:space="preserve">Are there restrictions on the ability of this type of bank (see name of sheet) to lend? </t>
  </si>
  <si>
    <t>8, 9</t>
  </si>
  <si>
    <t>Settlement services (eg collection, payment)</t>
  </si>
  <si>
    <t>Securities activities (eg underwriting, dealing, brokering)</t>
  </si>
  <si>
    <t>Real estate business ( investment, development, management)</t>
  </si>
  <si>
    <t>Foreign exchange services</t>
  </si>
  <si>
    <t>Insurance</t>
  </si>
  <si>
    <t>Which of the following services are this type of bank (see name of sheet) permitted to provide domestically?</t>
  </si>
  <si>
    <t>What restrictions (if any) apply to expanding operations — street branches, offices and ATMs - for this type of bank (see name of sheet)</t>
  </si>
  <si>
    <t>One banking outlet with no new outlets permitted</t>
  </si>
  <si>
    <t>Number of outlets limited in number and/or location</t>
  </si>
  <si>
    <t>Expansion of outlets subject to non-prudential regulatory approval</t>
  </si>
  <si>
    <t xml:space="preserve">No restrictions </t>
  </si>
  <si>
    <t>c. Cross-border trade (Mode 1)</t>
  </si>
  <si>
    <t>b. Commercial presence (mode 3)</t>
  </si>
  <si>
    <t xml:space="preserve">Are foreign banks located abroad able to lend or raise funds in your country? </t>
  </si>
  <si>
    <t>Lending</t>
  </si>
  <si>
    <t xml:space="preserve">Limited in amount (state absolute or % limit) </t>
  </si>
  <si>
    <t>Limited in form (state form)</t>
  </si>
  <si>
    <t>Limited to specific groups (eg other banks, corporations) (state group)</t>
  </si>
  <si>
    <t>Permitted subject only to prudential restrictions</t>
  </si>
  <si>
    <t>Raising funds</t>
  </si>
  <si>
    <t>d. Consumption abroad (Mode 2)</t>
  </si>
  <si>
    <t>Can domestic residents purchase financial services while abroad?</t>
  </si>
  <si>
    <t>e.  Movement of natural persons (Mode 4)</t>
  </si>
  <si>
    <t xml:space="preserve"> Are there residency or nationality requirements or quotas for any of the following categories of personnel employed by locally established foreign financial banking services companies?</t>
  </si>
  <si>
    <t>Skilled workers</t>
  </si>
  <si>
    <t>Identify the categories of intra-corporate transferees whose entry and stay is subject to labour market tests?</t>
  </si>
  <si>
    <t xml:space="preserve">Are foreign banks located abroad able to provide the following services domestically? </t>
  </si>
  <si>
    <t>Cross-border settlement services</t>
  </si>
  <si>
    <t>Cross border securities business</t>
  </si>
  <si>
    <t>Cross-border foreign exchange business</t>
  </si>
  <si>
    <t>Cross-border insurance</t>
  </si>
  <si>
    <t>13*</t>
  </si>
  <si>
    <t>Identify the permitted length of long-term stay (in years) of foreign intra-corporate transferees.</t>
  </si>
  <si>
    <t>Identify the permitted length of short-term visit (in days) for foreign bank personnel.</t>
  </si>
  <si>
    <t>B.  Ownership</t>
  </si>
  <si>
    <t>Existing banks</t>
  </si>
  <si>
    <t>17,18</t>
  </si>
  <si>
    <t>Is private (for domestic banks) or foreign (for foreign banks) ownership in the provision of banking services allowed?</t>
  </si>
  <si>
    <t xml:space="preserve">Are there restrictions on ownership of non-financial firms by this type of bank (see name of sheet)? </t>
  </si>
  <si>
    <t>Not allowed to own non-financial firms</t>
  </si>
  <si>
    <t>Allowed to own less than 100% of non-financial firms</t>
  </si>
  <si>
    <t>Question not asked in 2010</t>
  </si>
  <si>
    <t xml:space="preserve">An amendment was made in September 2009 to liberalize interest rate setting
Prakas No-B7-09-213 issued on 09-09-2009 announced that: 
“Banks and Financial Institutions have the right to determine interest rate on deposit and interest rate on loan both in local currency and foreign currencies according to each institution’s ability and interest rate policy.”
</t>
  </si>
  <si>
    <t xml:space="preserve">All permitted enterprises under the Union of Myanmar Foreign investment Law are allowed to bring in cash/ in kind contribution. Enterprises can be enjoyed tax exemption or relief to import in kind contribution (such as machinery, equipments, instruments, machinery components, etc.) by permission of Myanmar Investment Commission (MIC) and endorsement of Foreign Capital Evaluation Committee. If when and necessary, enterprises can apply to MIC to import kind contribution without enjoying tax exemption or relief.
Under the Union of Myanmar Foreign Investment Law, there are no provisions for capital outflows.
</t>
  </si>
  <si>
    <t>Some restictions related to the country's political asnd economic conditions.</t>
  </si>
  <si>
    <t>Licence fee is 0.1% of paid up capital. Minimum capital is Kyat 30 million for Commercial Bank, Kyat 60 million for Investmnet or Development Bank.</t>
  </si>
  <si>
    <t xml:space="preserve">US$30 million per investor per year
 Higher than US$30 million requires prior BSP approval
Qualified Investors (QIs) may apply with the BSP for a higher annual outward investment limit.  QIs are limited to the following:  insurance and pre-need companies; collective pooled funds, whether in a corporate or contractual structure, such as mutual funds, unit investment trust funds and variable insurance; public or private pension or retirement or provident funds such as other entities and funds as the BSP may determine as QIs on the basis of the following factors: financial sophistication, size and regularity of financial transactions, networth and size of assets being managed.
Outward investment by Philippine residents include investments in foreign currency denominated bonds/notes of the Republic of the Philippines (ROP) or other Philippine entities
Capital Account Transactions
All public and publicly-guaranteed private sector obligations  to foreign creditors, including foreign shareholders and offshore banking units,  have to be referred to the BSP for prior approval. 
Other private sector borrowings as well as financing arrangements involving exchange payments require prior approval and/or registration by the BSP if it is to be serviced using foreign exchange purchased from the banking system.
Repatriation of Profits
Foreign investments need not be registered with the BSP.  The registration of a foreign investment with the BSP is only required if the foreign exchange needed to service the repatriation of capital and the remittance of dividends, profits and earnings which accrue thereon is to be sourced from the banking system.  The foreign exchange needs of unregistered foreign investments will have to be sourced outside the banking system (Section 32, BSP Circular No. 1389, Consolidated Foreign Exchange Rules and Regulations).
(Source: BSP Circular No. 1389 and as Amended by BSP Circular No.  590
</t>
  </si>
  <si>
    <t xml:space="preserve">Currently, there is no issuance of new licence for full or wholesale banks.
Even though there is no policy restricting the quota of banks allowed in Singapore, the MAS regulates the quota via the licensing system. Foreign banks who may meet the prudential requirements will still not be able to enter Singapore due to the cessation of new full or wholesale banking licence. But they may still be allowed to enter the market via the offshore banking licence, after meeting the prudential requirements.
</t>
  </si>
  <si>
    <t>Restrictions on the ability of banks to raise funds are based on the type of licence held by the banks, and not on whether the banks are domestic or foreign-invested. There are no restrictions imposed on full-licensed banks on fund raising. For wholesale and offshore banks, there are restrictions on fund raising.</t>
  </si>
  <si>
    <t>Under MAS Notice 757 to banks, banks in Singapore may lend Singapore Dollar (SGD) to non-resident financial institutions for any purpose whether in Singapore or elsewhere as long as the aggregate SGD credit facility does not exceed S$5 million per entity. For amounts exceeding S$5 million per entity and where the SGD proceeds are to be used outside Singapore, banks need to ensure that the SGD proceeds are swapped or converted into foreign currency upon draw-down. The restrictions apply to all banks in Singapore, regardless of domestic or foreign-invested. This is treated as a curreny issue, rather than as a limitation in lending.</t>
  </si>
  <si>
    <t>Singapore does not impose any residency or nationality quotas for personnel employed by locally established foreign financial banking services companies. However the minimum number of permanent residents that board of directors must comprises shall be at least one-third for a foreign-owned bank incorporated in Singapore; and at least a majority for any other bank incorporate in Singapore.</t>
  </si>
  <si>
    <t xml:space="preserve">No foreign person shall acting alone or in concert with other persons, assume control of any Singapore incorporated bank (other than a Singapore incorporated bank that is already controlled by a US financial institution) or a company belonging to a class of financial institutions approved as financial holding companies under section 28 of the Monetary Authority of Singapore Act (referred to as "financial holding company”).  Approval from the Minister is required before a person (together with associated persons) is allowed to acquire indirect control over and shareholdings or voting control of or exceeding 5%, 12% and 20% in a Singapore incorporated bank or a financial holding company, and before a Singapore incorporated bank or a financial holding company is allowed to be merged or taken over by any other body. In approving applications to exceed the threshold limits, the Minister may impose conditions it considers necessary to prevent undue control, protect public interests, and ensure the integrity of the financial system.
A foreign person is a person that is:
(a)  in the case of a natural person, not a citizen of Singapore; and
(b)  in the case of a corporation, not controlled by citizens of Singapore.
</t>
  </si>
  <si>
    <t xml:space="preserve">i  License Fee 700,000 (Seven hundred thousand) Riel shall be paid for information and conditions on the application. When an application it is required to pay another 3,000,000 (three million) Riel for a processing fee. In addition to the  first approval operating license fee, it is required to pay 50 – 70 million Riels for the annual license fee if they establish as:
• The locally incorporated institutions, its branches or representative offices in or outside Cambodia, and
• Branches or representative offices of foreign institutions residing in Cambodia.
ii A Bank needs minimum capital requirements as follows:
•  “Commercial banks locally incorporated as companies which have at least one influential shareholder as a bank or financial institution with a rating “investment grade,” extended by a reputable rating agency, must have minimum capital equal to at least KHR 50,000,000,000 (fifty billion).
• Commercial banks having shareholders as individuals or companies must have a minimum capital of at least KHR 150,000,000,000 (one hundred fifty billion).” 
•  “Specialized banks locally incorporated as companies which have at least one influential shareholder as a bank or financial institution with a rating “investment grade,” extended by a reputable rating agency must have minimum capital equal to at least KHR 10,000,000,000 (ten billion).
• Specialized banks having shareholders as individuals or companies must have a minimum capital of at least KHR 30,000,000,000 (thirty billion).”
iii  Commercial Banks shall maintain reserve requirements against deposits and borrowings at a daily average balance equal to eight percent (8%) in Riels and sixteen percent (16%) in foreign currencies with the National Bank of Cambodia. Both the minimum capital requirement and the reserve requirement was changed in 2009 in reponse to the global financial crisis.
</t>
  </si>
  <si>
    <t>Universal and commercial banks whether domestic or foreign-owned but locally incorporated are allowed to venture into the bancassurance business as long as they buy at least a five percent stake in the insurance provider.</t>
  </si>
  <si>
    <t>Since the Ministry of Finance has issued clarification on lending in 2009, foreign banks can only lend against local capital.</t>
  </si>
  <si>
    <t>If the bank is incorporated as a Limited Liability company, then at least 50% of the composition of the Board must be citizens of Brunei. The Ministry of Finance encourages banks to recruit local staff at all levels. However, if there are no suitably qualified local person to take up the position, the banks can recruit foreign staff subject to the approval of the Ministry of Finance.</t>
  </si>
  <si>
    <t>The government does not impose restrictions on capital inflows and outflows, but they did have some regulations to manage the inflows and outflows and these regulations are cumbersome. Individuals can bring in and out of the country maximum USD7000 without declaration. If transaction via banks, for capital inflows, business entities must send to a foreign currency account and will have to sell the amount received to the banks (i.e. they have to get Vietnamese Dong). Similarly for individual account but individuals can get the currency that has been sent abroad. For outflows, individuals are only allowed to send abroad for a given number of purchases. Business entities have to prove their purposes for capital outflows to the banks.</t>
  </si>
  <si>
    <t xml:space="preserve">Number as at first quarter 2010. The Central Bank has a stricter regulations for establishing new banks, relative to 2008. In August 2008, the Government not allowed to establish new commercial banks until the Central Bank have new regulations regarding establishing new banks. By early 2010, the central bank has issued a new regulation regarding establishing new banks. In this new regulation, the chartered capital should be at least VND 3000 billion (much higher than that in 2008); Having at least 100 founding members, of which 3 are business entities; founding members should hold at least 50% of chartered capital and some other non-prudential regulation.
</t>
  </si>
  <si>
    <t xml:space="preserve">The Central Bank has a stricter regulations for establishing new banks, relative to 2008. In August 2008, the Government not allowed to establish new commercial banks until the Central Bank have new regulations regarding establishing new banks. By early 2010, the central bank has issued a new regulation regarding establishing new banks. In this new regulation, the chartered capital should be at least VND 3000 billion (much higher than that in 2008); Having at least 100 founding members, of which 3 are business entities; founding members should hold at least 50% of chartered capital and some other non-prudential regulation.
</t>
  </si>
  <si>
    <t>Prior 2010, the branches can lend against the parent capital (in the law, not stated clearly about whether they can consolidate their own chartered capital and parent capital) . But from 2010 and forward (according to new law and some circulars issued in 2010), the branches could not do it anymore. They have to lend against their own chartered capital, not their parent capital.</t>
  </si>
  <si>
    <t xml:space="preserve">The total outstanding debts of a credit institution for a single client must not exceed 15% of its own capital. The total outstanding debts and guarantee amounts of a credit institution for a single client must not exceed 25% of its own capital. The total outstanding debts of a credit institution for a group of related clients must not exceed 50% of its own capital. The total outstanding debts and outstanding guarantee amounts of a credit institution for a group of related clients must not exceed 60% of its own capital.
</t>
  </si>
  <si>
    <t xml:space="preserve">The total outstanding debts of a foreign bank branch for a single client must not exceed 15% of own capital of the foreign bank. The total outstanding debts and guarantee amounts of a foreign bank branch for a single client must not exceed 25% of own capital of the foreign bank. The total outstanding debts of a foreign bank branch for a group of related clients must not exceed 50% of own capital of the foreign bank. The total outstanding debt and guarantee amounts of a foreign bank branch for a group of related clients must not exceed 60% of own capital of the foreign bank.
</t>
  </si>
  <si>
    <t>Must satisfy stricter requirements of SBV, including non-prudential requirements (See notes to Q. 2).</t>
  </si>
  <si>
    <t xml:space="preserve">Under Exchange Control Act, any capital outflows are mainly prohibited unless they fall under the categories allowed by the regulations issued by virtue of such Act. The authority is allowed to impose temporary restrictions.
</t>
  </si>
  <si>
    <t xml:space="preserve">Only financial institutions, domestic and foreign, that obtained licenses from Ministry of Finance can operate in Thailand. However, licenses are granted to apply periodically depending on economic needs and the financial conditions in Thailand. Please see The Financial Sector Master Plan II. </t>
  </si>
  <si>
    <t>There is a reform.  Foreign-invested banks are now allowed to have up to 2 additional outlets (for those that has already have outlets in Thailand) with approval, according to the notification of the Bank of Thailand number 1/2010.</t>
  </si>
  <si>
    <t>According to section 16 of the Financial Institutions Business Act 2008, foreigners are permitted to own only 25%, however the maximum equity permitted may be relaxed to 49% (with the non-Thai members of board can be more than 25% but less than half)  in the event that Bank of Thailand deems it appropriate.</t>
  </si>
  <si>
    <t xml:space="preserve">The Financial Sector Master Plan II (2009) aims to allow new service providers into the financial institutions system regardless of nationality while still preserving the One Presence rule. Emphasis would be placed on new service providers with the ability to fill gaps within the system in order to enhance the efficiency and stability of the financial institutions system, in line with the trend of Thailand’s international trade and investment. Approval would be on a case-by-case basis and consideration by the MOF and the Bank of Thailand would be based on prudential measures, business plan of service providers, and appropriateness for the Thai financial institutions system.  </t>
  </si>
  <si>
    <t xml:space="preserve">Generally, the government and the Bank of Thailand (BoT) does not set the interest rate. However, for consumer protection reason, the BOT has set the ceiling of interest rate for credit card and personal loan. 
</t>
  </si>
  <si>
    <t>Foreign exchange services can only be provided by some government banks.</t>
  </si>
  <si>
    <t>If domestic banks want to establish branches, they need approval from Central Bank of Myanmar.</t>
  </si>
  <si>
    <t>There is no formal description on 'purchasing financial services while abroad' in any financial regulation.</t>
  </si>
  <si>
    <t>Although there is no formally limited the license geographically it may be a consideration factor in licensing.</t>
  </si>
  <si>
    <t xml:space="preserve">In 2008, the Government controlled the lending interest rate (+/- 165% of the prime interest rate then down to +/- 150% of the prime
interest rate near the year end). The borrowing rate was determined by the commercial banks, although the the law made provision for the government to also control the borrowing rate in order to manage it whenever they think they have to intervene (such as the case in the late 2010, when they asked the commercial banks not to raise the borrowing rate over the rate that commercial banks had committed at 14%). 
In mid 2010, the Government removed the control over the lending interest rate (commercial bank could arrange the lending interest rate
with customers), but as noted, the State Bank used some administrative procedures to impose the borrowing rate below 14% (the rate that
commercial banks in the Vietnam banking association have committed).
</t>
  </si>
  <si>
    <t xml:space="preserve">According to the Bank of Thailand notification (2008) for the rules on bank outlets, only a "qualified bank" is able to open bank outlets freely. To be qualified, the  bank must be approved from the Bank of Thailand. For other banks desired to open new outlets must get approved from the Bank of Thailand in case by case basis.
</t>
  </si>
  <si>
    <t>All domestic banks and subsidiary banks are allowed to have more than 10% ownership of non-financial firms (but approval from the Bank of Thailand – BoT - is required) and meet the BoT definition of supporting business.  According to section 34 of the Financial Institution Business Act 2008, no Financial Institution may hold or have shares of any company in excess of the following rates.
1. 20% of the total capital fund of the financial institution, for holding or having shares of all companies in aggregate
2. 5% of the total capital fund of the financial institution, for holding of having shares of each company, or
3. 10% of total sold shares of such company.
Under the consolidation supervision, the BoT aims to allow only the companies that the bank has power of control and undertake financial businesses and other supporting businesses. The BoT defines supporting businesses as the ones which engage in function tasks that are normal banking operations or tasks that directly support the operations of the bank (back office) in order for the bank to achieve its objectives and provide services only to the bank, its financial group, other financial groups, specialized financial institutions, and the BoT. The examples of supporting business are information technology, research, law, asset appraisal, human resource management, and etc. This is according the Notification from the Bank of Thailand June/2010.</t>
  </si>
  <si>
    <t>Bringing cash out of the Lao PDR excess 100 Million or equivalent shall be declared to the to the customs officers at border check point or subject to be approved by the Bank of the Lao PDR.</t>
  </si>
  <si>
    <t>10 Billion Kip</t>
  </si>
  <si>
    <t>300 Billion Kip</t>
  </si>
  <si>
    <t xml:space="preserve">On the subject of new foreign bank licences issued (whether commercial, investment, or Islamic bank),  the Al Rajhi 
Banking &amp; Investment Corp.(M) Bhd is an Islamic bank licenced to operate in Malaysia since Oct 2006.  No new licence was issued to commercial bank thus far.
</t>
  </si>
  <si>
    <t>If such cross-border settlement services fall within the definition of  a “clearing facility” set out in section 4 of the First Schedule of the Securities and Futures Act (SFA), the foreign bank needs to notify MAS of its intent to operate a clearing facility. If such cross-border securities business fall within the definition of “securities market” as set out in section 3 of the First Schedule of SFA as a market, the foreign bank needs to be authorised or exempted under Part II of the SFA. Foreign exchange business except for the carrying on of  foreign exchange business with authorised financial institutions. Insurance if a relevant insurance license has been obtained.</t>
  </si>
  <si>
    <t>Universal and commercial banks whether domestic or foreign-owned but locally incorporated are allowed to venture into the bancassurance business as long as they obtain a relevant insurance license.</t>
  </si>
  <si>
    <t>However, Motor Third Party Liability and Workmen’s Compensation may only be purchased from licensed insurance companies in Singapore.</t>
  </si>
  <si>
    <t>MAS takes into consideration other factors such as financial soundness, rating, track record and risk management processes of the bank applicant</t>
  </si>
  <si>
    <t>Separate licence for each branch of bank, noted here as a separate licence for each state.</t>
  </si>
  <si>
    <t>Must have good ratings and reputation, must be on the list of 200 biggest banks in total assets.</t>
  </si>
  <si>
    <t>Answers from Bank of Thailand.  The Bank of Thailand only allows banks to hold the real estate in following cases
(i) real estate to used as place of business for the financial institution under an approval of BOT
(ii) real estate from debt payment, credit guarantee, purchase of real estate that financial institution accept mortgage from a public offering by the court order. This real estate mush be disposed of within 5 years after it came into possession.
In 2008, for the flexiblity of financial institution in management of such real estates, BOT has allowed financial institution to rent out such real estates while holding it. This is only activities that financial institutions is able to provide.
This is not strictly "real estate business" as BOT perceive.</t>
  </si>
  <si>
    <t>According to the Bank of Thailand, only  authorised juristic person who got licensed from the authority under the related act is allowed to provide the services. The securities business is under the Securities and Exchange Commission (SEC), and insurance is under the Office of Insurance commission.</t>
  </si>
  <si>
    <t>75% for BOD. For other categories, no limitations on ASEAN personnel (a recent reform), but foreign banking companies and foreign subsidiaries need to propose the employment plan and needs for hiring such employee to get approved by Bank of Thailand on case-by-case basis.  In 2009, BOT has announced this policy towards the number of foreign employee for the foreign banking companies and subsidiaries. This is an updated from the previous policy in 2008, which still had limitations on the number of foreign employee for foreign banking companies.</t>
  </si>
  <si>
    <t xml:space="preserve">Only foreign exchange banks can provide foreign exchange services. Only lending to real estate business (KPR) is allowed. Bancassurance is allowed, whereby banks can market the products of insurance companies. </t>
  </si>
  <si>
    <t xml:space="preserve">For foreign-invested banks in which foreign ownership is equal or more than 25% and/or foreign owners are controlling shareholders, Indonesians must be at least 50% or more in the Board of Directors, executives and managers.  For foreign-invested banks where foreign ownership is less than 25%, expatriates are not allowed, except that PBI (Bank Indonesia Regulation) no. 9/8/PBI/2007 stipulates that even if foreign ownership is less than 25% but this foreign owner is the controlling shareholder, it may hire expatriates for directors, executives and one layer below execs positions. In other positions, for all banks, expatriates are allowed only as technical advisors and consultants. </t>
  </si>
  <si>
    <t>This is according to a regulation issued by the office of the President in 1995 which is still valid, although it is not clear that the labor market test is ever conducted.</t>
  </si>
  <si>
    <t>According to regulation of the Bank Indonesia issued in 2007, it is 3 years with possible extension of one year.</t>
  </si>
  <si>
    <t>Only banks licensed in Singapore can accept deposits.</t>
  </si>
  <si>
    <t>The amount of licence fee is based on the type of licence held by the bank, and not whether the bank is domestic or foreign-invested.  The licence fee for a full bank, a wholesale bank and an offshore bank is S$125,000, S$100,000 and S$75,000, respectively.</t>
  </si>
  <si>
    <t>Table 3-4.   Restrictions on trade in banking services by ownership category and mode of delivery (per cent)</t>
    <phoneticPr fontId="6" type="noConversion"/>
  </si>
  <si>
    <t>Table 3-3.  ERIA Trade in Services Sectoral Questionnaire (Banking Services):  Country Summary</t>
    <phoneticPr fontId="6" type="noConversion"/>
  </si>
  <si>
    <t>Table 3-2a.  ERIA Trade in Services Sectoral Questionnaire (Banking Services):  Foreign Banks</t>
    <phoneticPr fontId="6" type="noConversion"/>
  </si>
  <si>
    <t>Table 3-1c.   Restrictions on banking services - domestic banks (index 0-1)</t>
    <phoneticPr fontId="6" type="noConversion"/>
  </si>
  <si>
    <t>Table 3-1b.  ERIA Trade in Services Sectoral Questionnaire (Banking Services):  Domestic Banks:  Index</t>
    <phoneticPr fontId="6" type="noConversion"/>
  </si>
  <si>
    <t xml:space="preserve">Table 3-1a. ERIA Trade in Services Sectoral Questionnaire (Banking Services):  Domestic Banks </t>
    <phoneticPr fontId="6" type="noConversion"/>
  </si>
  <si>
    <t>Table 3-2b.  ERIA Trade in Services Sectoral Questionnaire (Banking Services):  Foreign Banks:  Index</t>
    <phoneticPr fontId="6" type="noConversion"/>
  </si>
  <si>
    <t>Table 3-2c.   Restrictions on banking services - foreign banks (index 0-1)</t>
    <phoneticPr fontId="6" type="noConversion"/>
  </si>
</sst>
</file>

<file path=xl/styles.xml><?xml version="1.0" encoding="utf-8"?>
<styleSheet xmlns="http://schemas.openxmlformats.org/spreadsheetml/2006/main">
  <numFmts count="1">
    <numFmt numFmtId="176" formatCode="0.0"/>
  </numFmts>
  <fonts count="17">
    <font>
      <sz val="10"/>
      <name val="Arial"/>
    </font>
    <font>
      <sz val="10"/>
      <name val="Arial"/>
    </font>
    <font>
      <b/>
      <u/>
      <sz val="10"/>
      <name val="Arial Narrow"/>
      <family val="2"/>
    </font>
    <font>
      <i/>
      <sz val="10"/>
      <name val="Arial Narrow"/>
      <family val="2"/>
    </font>
    <font>
      <sz val="10"/>
      <name val="Arial"/>
      <family val="2"/>
    </font>
    <font>
      <sz val="10"/>
      <name val="Arial Narrow"/>
      <family val="2"/>
    </font>
    <font>
      <sz val="8"/>
      <name val="Arial"/>
      <family val="2"/>
    </font>
    <font>
      <sz val="10"/>
      <name val="Times New Roman"/>
      <family val="1"/>
    </font>
    <font>
      <b/>
      <sz val="10"/>
      <name val="Arial"/>
      <family val="2"/>
    </font>
    <font>
      <b/>
      <sz val="10"/>
      <name val="Arial Narrow"/>
      <family val="2"/>
    </font>
    <font>
      <sz val="10"/>
      <name val="Arial"/>
      <family val="2"/>
    </font>
    <font>
      <b/>
      <sz val="10"/>
      <name val="Arial"/>
      <family val="2"/>
    </font>
    <font>
      <sz val="17"/>
      <color indexed="10"/>
      <name val="Calibri"/>
      <family val="2"/>
    </font>
    <font>
      <b/>
      <sz val="12"/>
      <name val="Times New Roman"/>
      <family val="1"/>
    </font>
    <font>
      <i/>
      <sz val="10"/>
      <name val="Times New Roman"/>
      <family val="1"/>
    </font>
    <font>
      <sz val="10"/>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87">
    <xf numFmtId="0" fontId="0" fillId="0" borderId="0" xfId="0"/>
    <xf numFmtId="0" fontId="1" fillId="0" borderId="0" xfId="0" applyFont="1" applyAlignment="1">
      <alignment vertical="top"/>
    </xf>
    <xf numFmtId="0" fontId="2" fillId="0" borderId="0" xfId="0" applyFont="1" applyAlignment="1">
      <alignment wrapText="1"/>
    </xf>
    <xf numFmtId="0" fontId="1" fillId="0" borderId="0" xfId="0" applyFont="1"/>
    <xf numFmtId="0" fontId="1" fillId="0" borderId="0" xfId="0" applyFont="1" applyAlignment="1">
      <alignment wrapText="1"/>
    </xf>
    <xf numFmtId="0" fontId="3" fillId="0" borderId="0" xfId="0" applyFont="1" applyAlignment="1">
      <alignment wrapText="1"/>
    </xf>
    <xf numFmtId="0" fontId="4" fillId="0" borderId="0" xfId="0" applyFont="1"/>
    <xf numFmtId="0" fontId="5" fillId="0" borderId="0" xfId="0" applyFont="1" applyAlignment="1">
      <alignment wrapText="1"/>
    </xf>
    <xf numFmtId="0" fontId="5" fillId="0" borderId="0" xfId="0" applyFont="1" applyAlignment="1">
      <alignment horizontal="left" wrapText="1"/>
    </xf>
    <xf numFmtId="0" fontId="4" fillId="0" borderId="0" xfId="0" applyFont="1" applyAlignment="1"/>
    <xf numFmtId="0" fontId="5" fillId="0" borderId="0" xfId="0" applyFont="1"/>
    <xf numFmtId="0" fontId="1" fillId="0" borderId="0" xfId="0" applyNumberFormat="1" applyFont="1" applyAlignment="1"/>
    <xf numFmtId="9" fontId="1" fillId="0" borderId="0" xfId="0" applyNumberFormat="1" applyFont="1"/>
    <xf numFmtId="0" fontId="1" fillId="0" borderId="0" xfId="0" applyNumberFormat="1" applyFont="1"/>
    <xf numFmtId="0" fontId="3" fillId="0" borderId="0" xfId="0" applyFont="1"/>
    <xf numFmtId="0" fontId="5" fillId="0" borderId="0" xfId="0" applyFont="1" applyAlignment="1">
      <alignment horizontal="left" indent="1"/>
    </xf>
    <xf numFmtId="0" fontId="5" fillId="0" borderId="0" xfId="0" applyFont="1" applyAlignment="1">
      <alignment horizontal="left"/>
    </xf>
    <xf numFmtId="0" fontId="3" fillId="0" borderId="0" xfId="0" applyFont="1" applyAlignment="1">
      <alignment horizontal="left"/>
    </xf>
    <xf numFmtId="0" fontId="5" fillId="0" borderId="0" xfId="0" applyFont="1" applyAlignment="1">
      <alignment horizontal="left" wrapText="1" indent="1"/>
    </xf>
    <xf numFmtId="0" fontId="1" fillId="0" borderId="0" xfId="0" applyFont="1" applyAlignment="1"/>
    <xf numFmtId="0" fontId="8" fillId="0" borderId="0" xfId="0" applyFont="1" applyAlignment="1">
      <alignment vertical="top"/>
    </xf>
    <xf numFmtId="0" fontId="5" fillId="0" borderId="0" xfId="0" applyFont="1" applyBorder="1" applyAlignment="1">
      <alignment vertical="top" wrapText="1"/>
    </xf>
    <xf numFmtId="0" fontId="7" fillId="0" borderId="0" xfId="0" applyFont="1"/>
    <xf numFmtId="0" fontId="4" fillId="0" borderId="0" xfId="0" quotePrefix="1" applyFont="1" applyAlignment="1"/>
    <xf numFmtId="0" fontId="4" fillId="0" borderId="0" xfId="0" quotePrefix="1" applyNumberFormat="1" applyFont="1" applyAlignment="1"/>
    <xf numFmtId="0" fontId="5" fillId="0" borderId="0" xfId="0" applyFont="1" applyAlignment="1"/>
    <xf numFmtId="9" fontId="5" fillId="0" borderId="0" xfId="0" applyNumberFormat="1" applyFont="1" applyAlignment="1"/>
    <xf numFmtId="1" fontId="1" fillId="0" borderId="0" xfId="0" applyNumberFormat="1" applyFont="1"/>
    <xf numFmtId="0" fontId="3" fillId="0" borderId="0" xfId="0" applyFont="1" applyAlignment="1"/>
    <xf numFmtId="9" fontId="1" fillId="0" borderId="0" xfId="0" applyNumberFormat="1" applyFont="1" applyAlignment="1"/>
    <xf numFmtId="0" fontId="7" fillId="0" borderId="0" xfId="0" applyFont="1" applyAlignment="1"/>
    <xf numFmtId="2" fontId="5" fillId="0" borderId="0" xfId="0" applyNumberFormat="1" applyFont="1" applyAlignment="1"/>
    <xf numFmtId="2" fontId="1" fillId="0" borderId="0" xfId="0" applyNumberFormat="1" applyFont="1" applyAlignment="1"/>
    <xf numFmtId="1" fontId="1" fillId="0" borderId="0" xfId="0" applyNumberFormat="1" applyFont="1" applyAlignment="1"/>
    <xf numFmtId="0" fontId="10" fillId="0" borderId="0" xfId="0" applyFont="1" applyAlignment="1">
      <alignment vertical="top"/>
    </xf>
    <xf numFmtId="0" fontId="10" fillId="0" borderId="0" xfId="0" applyFont="1" applyAlignment="1">
      <alignment wrapText="1"/>
    </xf>
    <xf numFmtId="0" fontId="10" fillId="0" borderId="0" xfId="0" applyFont="1" applyAlignment="1"/>
    <xf numFmtId="0" fontId="11" fillId="0" borderId="0" xfId="0" applyFont="1" applyAlignment="1">
      <alignment vertical="top"/>
    </xf>
    <xf numFmtId="0" fontId="9" fillId="0" borderId="0" xfId="0" applyFont="1" applyAlignment="1"/>
    <xf numFmtId="0" fontId="9" fillId="0" borderId="0" xfId="0" applyFont="1" applyAlignment="1">
      <alignment wrapText="1"/>
    </xf>
    <xf numFmtId="0" fontId="11" fillId="0" borderId="0" xfId="0" applyFont="1" applyAlignment="1"/>
    <xf numFmtId="0" fontId="8" fillId="0" borderId="0" xfId="0" applyFont="1" applyAlignment="1">
      <alignment wrapText="1"/>
    </xf>
    <xf numFmtId="2" fontId="8" fillId="0" borderId="0" xfId="0" applyNumberFormat="1" applyFont="1" applyAlignment="1">
      <alignment wrapText="1"/>
    </xf>
    <xf numFmtId="0" fontId="5" fillId="0" borderId="0" xfId="0" applyFont="1" applyBorder="1" applyAlignment="1">
      <alignment vertical="top"/>
    </xf>
    <xf numFmtId="0" fontId="12" fillId="0" borderId="0" xfId="0" applyFont="1"/>
    <xf numFmtId="1" fontId="5" fillId="0" borderId="0" xfId="0" applyNumberFormat="1" applyFont="1" applyAlignment="1"/>
    <xf numFmtId="1" fontId="5" fillId="0" borderId="0" xfId="0" applyNumberFormat="1" applyFont="1" applyAlignment="1">
      <alignment wrapText="1"/>
    </xf>
    <xf numFmtId="1" fontId="9" fillId="0" borderId="0" xfId="0" applyNumberFormat="1" applyFont="1" applyAlignment="1">
      <alignment wrapText="1"/>
    </xf>
    <xf numFmtId="1" fontId="10" fillId="0" borderId="0" xfId="0" applyNumberFormat="1" applyFont="1" applyAlignment="1"/>
    <xf numFmtId="0" fontId="1" fillId="0" borderId="1" xfId="0" applyFont="1" applyBorder="1" applyAlignment="1">
      <alignment wrapText="1"/>
    </xf>
    <xf numFmtId="0" fontId="1" fillId="0" borderId="1" xfId="0" applyFont="1" applyBorder="1"/>
    <xf numFmtId="0" fontId="9" fillId="0" borderId="2" xfId="0" applyFont="1" applyBorder="1" applyAlignment="1"/>
    <xf numFmtId="1" fontId="8" fillId="0" borderId="2" xfId="0" applyNumberFormat="1" applyFont="1" applyBorder="1" applyAlignment="1">
      <alignment wrapText="1"/>
    </xf>
    <xf numFmtId="0" fontId="10" fillId="0" borderId="2" xfId="0" applyFont="1" applyBorder="1" applyAlignment="1"/>
    <xf numFmtId="1" fontId="10" fillId="0" borderId="2" xfId="0" applyNumberFormat="1" applyFont="1" applyBorder="1" applyAlignment="1"/>
    <xf numFmtId="0" fontId="1" fillId="0" borderId="1" xfId="0" applyFont="1" applyBorder="1" applyAlignment="1">
      <alignment vertical="top"/>
    </xf>
    <xf numFmtId="0" fontId="4" fillId="0" borderId="1" xfId="0" applyFont="1" applyBorder="1" applyAlignment="1">
      <alignment wrapText="1"/>
    </xf>
    <xf numFmtId="0" fontId="1" fillId="0" borderId="1" xfId="0" applyFont="1" applyBorder="1" applyAlignment="1"/>
    <xf numFmtId="0" fontId="1" fillId="0" borderId="2" xfId="0" applyFont="1" applyBorder="1" applyAlignment="1">
      <alignment vertical="top"/>
    </xf>
    <xf numFmtId="0" fontId="5" fillId="0" borderId="2" xfId="0" applyFont="1" applyBorder="1" applyAlignment="1">
      <alignment wrapText="1"/>
    </xf>
    <xf numFmtId="0" fontId="1" fillId="0" borderId="2" xfId="0" applyFont="1" applyBorder="1"/>
    <xf numFmtId="0" fontId="1" fillId="0" borderId="2" xfId="0" applyFont="1" applyBorder="1" applyAlignment="1"/>
    <xf numFmtId="0" fontId="1" fillId="0" borderId="2" xfId="0" applyFont="1" applyBorder="1" applyAlignment="1">
      <alignment wrapText="1"/>
    </xf>
    <xf numFmtId="0" fontId="13" fillId="0" borderId="0" xfId="0" applyFont="1" applyAlignment="1"/>
    <xf numFmtId="0" fontId="14" fillId="0" borderId="0" xfId="0" applyFont="1"/>
    <xf numFmtId="2" fontId="5" fillId="0" borderId="0" xfId="0" applyNumberFormat="1" applyFont="1" applyAlignment="1">
      <alignment wrapText="1"/>
    </xf>
    <xf numFmtId="2" fontId="9" fillId="0" borderId="0" xfId="0" applyNumberFormat="1" applyFont="1" applyAlignment="1">
      <alignment wrapText="1"/>
    </xf>
    <xf numFmtId="176" fontId="1" fillId="0" borderId="0" xfId="0" applyNumberFormat="1" applyFont="1"/>
    <xf numFmtId="0" fontId="1" fillId="0" borderId="1" xfId="0" applyFont="1" applyFill="1" applyBorder="1" applyAlignment="1"/>
    <xf numFmtId="176" fontId="1" fillId="0" borderId="2" xfId="0" applyNumberFormat="1" applyFont="1" applyBorder="1"/>
    <xf numFmtId="0" fontId="1" fillId="0" borderId="1" xfId="0" applyFont="1" applyFill="1" applyBorder="1"/>
    <xf numFmtId="0" fontId="0" fillId="0" borderId="0" xfId="0" applyFont="1"/>
    <xf numFmtId="0" fontId="0" fillId="0" borderId="0" xfId="0" applyFont="1" applyAlignment="1"/>
    <xf numFmtId="0" fontId="1" fillId="2" borderId="0" xfId="0" applyFont="1" applyFill="1"/>
    <xf numFmtId="0" fontId="0" fillId="2" borderId="0" xfId="0" applyFont="1" applyFill="1"/>
    <xf numFmtId="0" fontId="1" fillId="0" borderId="0" xfId="0" applyFont="1" applyFill="1"/>
    <xf numFmtId="0" fontId="0" fillId="0" borderId="0" xfId="0" applyFont="1" applyAlignment="1">
      <alignment wrapText="1"/>
    </xf>
    <xf numFmtId="0" fontId="0" fillId="0" borderId="0" xfId="0" applyNumberFormat="1" applyFont="1" applyAlignment="1"/>
    <xf numFmtId="0" fontId="5" fillId="2" borderId="0" xfId="0" applyFont="1" applyFill="1" applyAlignment="1">
      <alignment horizontal="left" indent="1"/>
    </xf>
    <xf numFmtId="0" fontId="5" fillId="2" borderId="0" xfId="0" applyFont="1" applyFill="1" applyAlignment="1">
      <alignment horizontal="left"/>
    </xf>
    <xf numFmtId="0" fontId="0" fillId="2" borderId="0" xfId="0" applyFont="1" applyFill="1" applyAlignment="1"/>
    <xf numFmtId="0" fontId="15" fillId="0" borderId="0" xfId="0" applyFont="1"/>
    <xf numFmtId="0" fontId="7" fillId="0" borderId="0" xfId="0" applyFont="1" applyFill="1"/>
    <xf numFmtId="0" fontId="4" fillId="0" borderId="0" xfId="0" applyFont="1" applyAlignment="1">
      <alignment wrapText="1"/>
    </xf>
    <xf numFmtId="9" fontId="0" fillId="2" borderId="0" xfId="0" applyNumberFormat="1" applyFont="1" applyFill="1"/>
    <xf numFmtId="0" fontId="16" fillId="0" borderId="0" xfId="0" applyFont="1"/>
    <xf numFmtId="0" fontId="13" fillId="0" borderId="0" xfId="0" applyFont="1" applyAlignment="1">
      <alignment vertical="top"/>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L269"/>
  <sheetViews>
    <sheetView zoomScale="75" workbookViewId="0">
      <pane ySplit="3" topLeftCell="A4" activePane="bottomLeft" state="frozen"/>
      <selection activeCell="F202" sqref="F202"/>
      <selection pane="bottomLeft" activeCell="B1" sqref="B1"/>
    </sheetView>
  </sheetViews>
  <sheetFormatPr defaultRowHeight="12.75"/>
  <cols>
    <col min="1" max="1" width="6.7109375" style="1" customWidth="1"/>
    <col min="2" max="2" width="110.140625" style="4" customWidth="1"/>
    <col min="3" max="3" width="9.140625" style="4"/>
    <col min="4" max="16384" width="9.140625" style="3"/>
  </cols>
  <sheetData>
    <row r="1" spans="1:12" ht="15.75">
      <c r="B1" s="86" t="s">
        <v>317</v>
      </c>
      <c r="C1" s="2"/>
    </row>
    <row r="2" spans="1:12">
      <c r="B2" s="2"/>
      <c r="C2" s="2"/>
    </row>
    <row r="3" spans="1:12">
      <c r="A3" s="55"/>
      <c r="B3" s="49"/>
      <c r="C3" s="49" t="s">
        <v>91</v>
      </c>
      <c r="D3" s="50" t="s">
        <v>147</v>
      </c>
      <c r="E3" s="50" t="s">
        <v>148</v>
      </c>
      <c r="F3" s="50" t="s">
        <v>149</v>
      </c>
      <c r="G3" s="50" t="s">
        <v>150</v>
      </c>
      <c r="H3" s="50" t="s">
        <v>151</v>
      </c>
      <c r="I3" s="50" t="s">
        <v>62</v>
      </c>
      <c r="J3" s="50" t="s">
        <v>152</v>
      </c>
      <c r="K3" s="50" t="s">
        <v>153</v>
      </c>
      <c r="L3" s="50" t="s">
        <v>154</v>
      </c>
    </row>
    <row r="5" spans="1:12">
      <c r="B5" s="5" t="s">
        <v>177</v>
      </c>
      <c r="C5" s="5"/>
      <c r="E5" s="6"/>
      <c r="G5" s="6"/>
      <c r="J5" s="71"/>
      <c r="L5" s="71"/>
    </row>
    <row r="6" spans="1:12">
      <c r="B6" s="5"/>
      <c r="C6" s="5"/>
      <c r="E6" s="6"/>
      <c r="F6" s="6"/>
      <c r="H6" s="71"/>
      <c r="I6" s="71"/>
      <c r="K6" s="71"/>
      <c r="L6" s="71"/>
    </row>
    <row r="7" spans="1:12">
      <c r="B7" s="14" t="s">
        <v>176</v>
      </c>
      <c r="C7" s="14"/>
      <c r="E7" s="6"/>
      <c r="L7" s="71"/>
    </row>
    <row r="9" spans="1:12">
      <c r="A9" s="1" t="s">
        <v>209</v>
      </c>
      <c r="B9" s="7" t="s">
        <v>178</v>
      </c>
      <c r="C9" s="3" t="s">
        <v>63</v>
      </c>
      <c r="D9" s="3" t="s">
        <v>63</v>
      </c>
      <c r="E9" s="3" t="s">
        <v>63</v>
      </c>
      <c r="F9" s="3" t="s">
        <v>63</v>
      </c>
      <c r="G9" s="3" t="s">
        <v>63</v>
      </c>
      <c r="H9" s="3" t="s">
        <v>63</v>
      </c>
      <c r="I9" s="3" t="s">
        <v>63</v>
      </c>
      <c r="J9" s="3" t="s">
        <v>63</v>
      </c>
      <c r="K9" s="3" t="s">
        <v>63</v>
      </c>
      <c r="L9" s="3" t="s">
        <v>63</v>
      </c>
    </row>
    <row r="10" spans="1:12">
      <c r="B10" s="8" t="s">
        <v>179</v>
      </c>
      <c r="C10" s="3" t="s">
        <v>63</v>
      </c>
      <c r="D10" s="3" t="s">
        <v>63</v>
      </c>
      <c r="E10" s="3" t="s">
        <v>63</v>
      </c>
      <c r="F10" s="3" t="s">
        <v>63</v>
      </c>
      <c r="G10" s="3" t="s">
        <v>63</v>
      </c>
      <c r="H10" s="3" t="s">
        <v>63</v>
      </c>
      <c r="I10" s="3" t="s">
        <v>63</v>
      </c>
      <c r="J10" s="3" t="s">
        <v>63</v>
      </c>
      <c r="K10" s="3" t="s">
        <v>63</v>
      </c>
      <c r="L10" s="3" t="s">
        <v>63</v>
      </c>
    </row>
    <row r="11" spans="1:12">
      <c r="B11" s="8" t="s">
        <v>180</v>
      </c>
      <c r="C11" s="3" t="s">
        <v>63</v>
      </c>
      <c r="D11" s="3" t="s">
        <v>63</v>
      </c>
      <c r="E11" s="3" t="s">
        <v>63</v>
      </c>
      <c r="F11" s="3" t="s">
        <v>63</v>
      </c>
      <c r="G11" s="3" t="s">
        <v>63</v>
      </c>
      <c r="H11" s="3" t="s">
        <v>65</v>
      </c>
      <c r="I11" s="3" t="s">
        <v>65</v>
      </c>
      <c r="J11" s="3" t="s">
        <v>63</v>
      </c>
      <c r="K11" s="3" t="s">
        <v>65</v>
      </c>
      <c r="L11" s="3" t="s">
        <v>63</v>
      </c>
    </row>
    <row r="12" spans="1:12">
      <c r="B12" s="8" t="s">
        <v>181</v>
      </c>
      <c r="C12" s="3" t="s">
        <v>63</v>
      </c>
      <c r="D12" s="3" t="s">
        <v>63</v>
      </c>
      <c r="E12" s="3" t="s">
        <v>63</v>
      </c>
      <c r="F12" s="3" t="s">
        <v>63</v>
      </c>
      <c r="G12" s="3" t="s">
        <v>63</v>
      </c>
      <c r="H12" s="3" t="s">
        <v>65</v>
      </c>
      <c r="I12" s="3" t="s">
        <v>63</v>
      </c>
      <c r="J12" s="3" t="s">
        <v>63</v>
      </c>
      <c r="K12" s="3" t="s">
        <v>65</v>
      </c>
      <c r="L12" s="3" t="s">
        <v>63</v>
      </c>
    </row>
    <row r="13" spans="1:12">
      <c r="B13" s="8" t="s">
        <v>155</v>
      </c>
      <c r="C13" s="8"/>
      <c r="F13" s="19" t="s">
        <v>123</v>
      </c>
      <c r="H13" s="23" t="s">
        <v>260</v>
      </c>
      <c r="I13" s="72" t="s">
        <v>263</v>
      </c>
      <c r="K13" s="43" t="s">
        <v>280</v>
      </c>
      <c r="L13" s="71" t="s">
        <v>273</v>
      </c>
    </row>
    <row r="14" spans="1:12">
      <c r="B14" s="8"/>
      <c r="C14" s="8"/>
      <c r="H14" s="9"/>
      <c r="I14" s="19"/>
      <c r="K14" s="21"/>
    </row>
    <row r="15" spans="1:12">
      <c r="B15" s="14" t="s">
        <v>229</v>
      </c>
      <c r="C15" s="14"/>
      <c r="H15" s="9"/>
      <c r="I15" s="19"/>
    </row>
    <row r="16" spans="1:12">
      <c r="B16" s="8"/>
      <c r="C16" s="8"/>
      <c r="H16" s="9"/>
      <c r="I16" s="19"/>
    </row>
    <row r="17" spans="1:12">
      <c r="A17" s="1">
        <v>2</v>
      </c>
      <c r="B17" s="7" t="s">
        <v>210</v>
      </c>
      <c r="C17" s="7"/>
      <c r="I17" s="19"/>
    </row>
    <row r="18" spans="1:12">
      <c r="B18" s="18" t="s">
        <v>211</v>
      </c>
      <c r="C18" s="18" t="s">
        <v>63</v>
      </c>
      <c r="D18" s="3" t="s">
        <v>63</v>
      </c>
      <c r="E18" s="3" t="s">
        <v>63</v>
      </c>
      <c r="F18" s="3" t="s">
        <v>63</v>
      </c>
      <c r="G18" s="3" t="s">
        <v>63</v>
      </c>
      <c r="H18" s="3" t="s">
        <v>65</v>
      </c>
      <c r="I18" s="19" t="s">
        <v>63</v>
      </c>
      <c r="J18" s="71" t="s">
        <v>65</v>
      </c>
      <c r="K18" s="3" t="s">
        <v>65</v>
      </c>
      <c r="L18" s="3" t="s">
        <v>65</v>
      </c>
    </row>
    <row r="19" spans="1:12">
      <c r="B19" s="18" t="s">
        <v>182</v>
      </c>
      <c r="C19" s="18"/>
      <c r="H19" s="73">
        <v>19</v>
      </c>
      <c r="L19" s="3">
        <v>38</v>
      </c>
    </row>
    <row r="20" spans="1:12">
      <c r="B20" s="8" t="s">
        <v>155</v>
      </c>
      <c r="C20" s="8"/>
      <c r="D20" s="3" t="s">
        <v>64</v>
      </c>
      <c r="I20" s="19" t="s">
        <v>33</v>
      </c>
      <c r="J20" s="19" t="s">
        <v>264</v>
      </c>
      <c r="K20" s="3" t="s">
        <v>281</v>
      </c>
      <c r="L20" s="80" t="s">
        <v>275</v>
      </c>
    </row>
    <row r="21" spans="1:12">
      <c r="B21" s="7"/>
      <c r="C21" s="7"/>
    </row>
    <row r="22" spans="1:12">
      <c r="A22" s="1">
        <v>3</v>
      </c>
      <c r="B22" s="10" t="s">
        <v>212</v>
      </c>
      <c r="C22" s="10"/>
      <c r="H22" s="6"/>
    </row>
    <row r="23" spans="1:12">
      <c r="B23" s="15" t="s">
        <v>183</v>
      </c>
      <c r="C23" s="15"/>
      <c r="L23" s="3" t="s">
        <v>65</v>
      </c>
    </row>
    <row r="24" spans="1:12">
      <c r="B24" s="15" t="s">
        <v>156</v>
      </c>
      <c r="C24" s="15"/>
    </row>
    <row r="25" spans="1:12">
      <c r="B25" s="15" t="s">
        <v>157</v>
      </c>
      <c r="C25" s="15"/>
    </row>
    <row r="26" spans="1:12">
      <c r="B26" s="15" t="s">
        <v>184</v>
      </c>
      <c r="C26" s="15"/>
      <c r="G26" s="3" t="s">
        <v>65</v>
      </c>
      <c r="H26" s="6" t="s">
        <v>65</v>
      </c>
      <c r="K26" s="3" t="s">
        <v>65</v>
      </c>
      <c r="L26" s="3" t="s">
        <v>65</v>
      </c>
    </row>
    <row r="27" spans="1:12">
      <c r="B27" s="15" t="s">
        <v>185</v>
      </c>
      <c r="C27" s="15"/>
      <c r="K27" s="71" t="s">
        <v>65</v>
      </c>
      <c r="L27" s="3" t="s">
        <v>65</v>
      </c>
    </row>
    <row r="28" spans="1:12">
      <c r="B28" s="15" t="s">
        <v>186</v>
      </c>
      <c r="C28" s="15"/>
      <c r="K28" s="71" t="s">
        <v>65</v>
      </c>
    </row>
    <row r="29" spans="1:12">
      <c r="B29" s="15" t="s">
        <v>158</v>
      </c>
      <c r="C29" s="15"/>
      <c r="G29" s="3" t="s">
        <v>65</v>
      </c>
    </row>
    <row r="30" spans="1:12">
      <c r="B30" s="15" t="s">
        <v>187</v>
      </c>
      <c r="C30" s="15"/>
    </row>
    <row r="31" spans="1:12">
      <c r="B31" s="15" t="s">
        <v>159</v>
      </c>
      <c r="C31" s="15"/>
      <c r="H31" s="6" t="s">
        <v>65</v>
      </c>
    </row>
    <row r="32" spans="1:12">
      <c r="B32" s="16" t="s">
        <v>155</v>
      </c>
      <c r="C32" s="16"/>
      <c r="H32" s="6" t="s">
        <v>261</v>
      </c>
    </row>
    <row r="33" spans="1:12">
      <c r="B33" s="8"/>
      <c r="C33" s="8"/>
    </row>
    <row r="34" spans="1:12" ht="25.5">
      <c r="A34" s="1">
        <v>4</v>
      </c>
      <c r="B34" s="7" t="s">
        <v>213</v>
      </c>
      <c r="C34" s="7"/>
    </row>
    <row r="35" spans="1:12">
      <c r="B35" s="15" t="s">
        <v>188</v>
      </c>
      <c r="C35" s="15" t="s">
        <v>65</v>
      </c>
      <c r="F35" s="6" t="s">
        <v>65</v>
      </c>
      <c r="H35" s="3" t="s">
        <v>65</v>
      </c>
      <c r="K35" s="3" t="s">
        <v>65</v>
      </c>
      <c r="L35" s="3" t="s">
        <v>65</v>
      </c>
    </row>
    <row r="36" spans="1:12">
      <c r="B36" s="15" t="s">
        <v>189</v>
      </c>
      <c r="C36" s="15" t="s">
        <v>65</v>
      </c>
      <c r="H36" s="3" t="s">
        <v>65</v>
      </c>
    </row>
    <row r="37" spans="1:12">
      <c r="B37" s="15" t="s">
        <v>190</v>
      </c>
      <c r="C37" s="15"/>
      <c r="F37" s="6" t="s">
        <v>65</v>
      </c>
      <c r="H37" s="6" t="s">
        <v>65</v>
      </c>
      <c r="L37" s="3" t="s">
        <v>65</v>
      </c>
    </row>
    <row r="38" spans="1:12">
      <c r="B38" s="15" t="s">
        <v>191</v>
      </c>
      <c r="C38" s="15"/>
      <c r="D38" s="3" t="s">
        <v>65</v>
      </c>
      <c r="J38" s="3" t="s">
        <v>65</v>
      </c>
    </row>
    <row r="39" spans="1:12">
      <c r="B39" s="16" t="s">
        <v>155</v>
      </c>
      <c r="C39" s="16"/>
      <c r="D39" s="3" t="s">
        <v>66</v>
      </c>
    </row>
    <row r="40" spans="1:12">
      <c r="B40" s="8"/>
      <c r="C40" s="8"/>
    </row>
    <row r="41" spans="1:12">
      <c r="A41" s="1">
        <v>5</v>
      </c>
      <c r="B41" s="10" t="s">
        <v>192</v>
      </c>
      <c r="C41" s="3" t="s">
        <v>67</v>
      </c>
      <c r="D41" s="3" t="s">
        <v>67</v>
      </c>
      <c r="E41" s="3" t="s">
        <v>67</v>
      </c>
      <c r="F41" s="3" t="s">
        <v>67</v>
      </c>
      <c r="G41" s="3" t="s">
        <v>67</v>
      </c>
      <c r="H41" s="3" t="s">
        <v>67</v>
      </c>
      <c r="I41" s="3" t="s">
        <v>67</v>
      </c>
      <c r="J41" s="3" t="s">
        <v>67</v>
      </c>
      <c r="K41" s="3" t="s">
        <v>67</v>
      </c>
      <c r="L41" s="3" t="s">
        <v>67</v>
      </c>
    </row>
    <row r="42" spans="1:12">
      <c r="B42" s="15" t="s">
        <v>193</v>
      </c>
      <c r="C42" s="15"/>
    </row>
    <row r="43" spans="1:12">
      <c r="B43" s="15" t="s">
        <v>194</v>
      </c>
      <c r="C43" s="15"/>
    </row>
    <row r="44" spans="1:12">
      <c r="B44" s="15" t="s">
        <v>195</v>
      </c>
      <c r="C44" s="15"/>
    </row>
    <row r="45" spans="1:12">
      <c r="B45" s="15" t="s">
        <v>196</v>
      </c>
      <c r="C45" s="15"/>
    </row>
    <row r="46" spans="1:12">
      <c r="B46" s="8" t="s">
        <v>155</v>
      </c>
      <c r="C46" s="8"/>
    </row>
    <row r="47" spans="1:12">
      <c r="B47" s="8"/>
      <c r="C47" s="8"/>
    </row>
    <row r="48" spans="1:12">
      <c r="A48" s="1">
        <v>6</v>
      </c>
      <c r="B48" s="10" t="s">
        <v>214</v>
      </c>
      <c r="C48" s="10"/>
      <c r="D48" s="3" t="s">
        <v>63</v>
      </c>
    </row>
    <row r="49" spans="1:12">
      <c r="B49" s="15" t="s">
        <v>197</v>
      </c>
      <c r="C49" s="15"/>
    </row>
    <row r="50" spans="1:12">
      <c r="B50" s="15" t="s">
        <v>198</v>
      </c>
      <c r="C50" s="15"/>
    </row>
    <row r="51" spans="1:12">
      <c r="B51" s="15" t="s">
        <v>199</v>
      </c>
      <c r="C51" s="15"/>
    </row>
    <row r="52" spans="1:12">
      <c r="B52" s="15" t="s">
        <v>200</v>
      </c>
      <c r="C52" s="15"/>
    </row>
    <row r="53" spans="1:12">
      <c r="B53" s="15" t="s">
        <v>201</v>
      </c>
      <c r="C53" s="15"/>
    </row>
    <row r="54" spans="1:12">
      <c r="B54" s="15" t="s">
        <v>202</v>
      </c>
      <c r="C54" s="15" t="s">
        <v>65</v>
      </c>
      <c r="E54" s="3" t="s">
        <v>65</v>
      </c>
      <c r="H54" s="3" t="s">
        <v>65</v>
      </c>
      <c r="I54" s="3" t="s">
        <v>65</v>
      </c>
      <c r="J54" s="3" t="s">
        <v>65</v>
      </c>
      <c r="K54" s="3" t="s">
        <v>65</v>
      </c>
      <c r="L54" s="3" t="s">
        <v>65</v>
      </c>
    </row>
    <row r="55" spans="1:12">
      <c r="B55" s="8" t="s">
        <v>155</v>
      </c>
      <c r="C55" s="8"/>
      <c r="J55" s="71" t="s">
        <v>265</v>
      </c>
      <c r="K55" s="12"/>
    </row>
    <row r="57" spans="1:12">
      <c r="A57" s="1">
        <v>7</v>
      </c>
      <c r="B57" s="10" t="s">
        <v>215</v>
      </c>
      <c r="C57" s="10"/>
      <c r="D57" s="3" t="s">
        <v>63</v>
      </c>
    </row>
    <row r="58" spans="1:12">
      <c r="B58" s="15" t="s">
        <v>203</v>
      </c>
      <c r="C58" s="15"/>
      <c r="G58" s="10"/>
      <c r="H58" s="10"/>
    </row>
    <row r="59" spans="1:12">
      <c r="B59" s="15" t="s">
        <v>204</v>
      </c>
      <c r="C59" s="15"/>
      <c r="G59" s="10"/>
      <c r="I59" s="3" t="s">
        <v>65</v>
      </c>
      <c r="J59" s="11"/>
      <c r="K59" s="12"/>
      <c r="L59" s="3" t="s">
        <v>65</v>
      </c>
    </row>
    <row r="60" spans="1:12">
      <c r="B60" s="15" t="s">
        <v>205</v>
      </c>
      <c r="C60" s="15"/>
      <c r="G60" s="10"/>
      <c r="J60" s="11"/>
    </row>
    <row r="61" spans="1:12">
      <c r="B61" s="15" t="s">
        <v>206</v>
      </c>
      <c r="C61" s="15"/>
      <c r="E61" s="3" t="s">
        <v>65</v>
      </c>
      <c r="G61" s="10"/>
      <c r="I61" s="3" t="s">
        <v>65</v>
      </c>
      <c r="J61" s="11"/>
    </row>
    <row r="62" spans="1:12">
      <c r="B62" s="15" t="s">
        <v>207</v>
      </c>
      <c r="C62" s="15"/>
      <c r="G62" s="10"/>
      <c r="J62" s="11"/>
    </row>
    <row r="63" spans="1:12">
      <c r="B63" s="15" t="s">
        <v>208</v>
      </c>
      <c r="C63" s="15" t="s">
        <v>65</v>
      </c>
      <c r="G63" s="10"/>
      <c r="H63" s="3" t="s">
        <v>65</v>
      </c>
      <c r="J63" s="77" t="s">
        <v>65</v>
      </c>
      <c r="K63" s="3" t="s">
        <v>65</v>
      </c>
    </row>
    <row r="64" spans="1:12">
      <c r="B64" s="8" t="s">
        <v>155</v>
      </c>
      <c r="C64" s="8"/>
      <c r="E64" s="10" t="s">
        <v>118</v>
      </c>
      <c r="G64" s="10"/>
      <c r="I64" s="19" t="s">
        <v>0</v>
      </c>
      <c r="J64" s="77" t="s">
        <v>266</v>
      </c>
      <c r="L64" s="72" t="s">
        <v>277</v>
      </c>
    </row>
    <row r="65" spans="1:12">
      <c r="B65" s="8"/>
      <c r="C65" s="8"/>
    </row>
    <row r="66" spans="1:12" ht="12.75" customHeight="1">
      <c r="A66" s="1" t="s">
        <v>216</v>
      </c>
      <c r="B66" s="10" t="s">
        <v>222</v>
      </c>
      <c r="C66" s="10"/>
      <c r="G66" s="10"/>
      <c r="H66" s="10"/>
      <c r="K66" s="71"/>
    </row>
    <row r="67" spans="1:12">
      <c r="B67" s="15" t="s">
        <v>217</v>
      </c>
      <c r="C67" s="15" t="s">
        <v>68</v>
      </c>
      <c r="D67" s="3" t="s">
        <v>68</v>
      </c>
      <c r="E67" s="3" t="s">
        <v>68</v>
      </c>
      <c r="F67" s="3" t="s">
        <v>74</v>
      </c>
      <c r="G67" s="3" t="s">
        <v>68</v>
      </c>
      <c r="H67" s="71" t="s">
        <v>68</v>
      </c>
      <c r="I67" s="3" t="s">
        <v>68</v>
      </c>
      <c r="J67" s="3" t="s">
        <v>68</v>
      </c>
      <c r="K67" s="71" t="s">
        <v>74</v>
      </c>
      <c r="L67" s="3" t="s">
        <v>68</v>
      </c>
    </row>
    <row r="68" spans="1:12">
      <c r="B68" s="15" t="s">
        <v>218</v>
      </c>
      <c r="C68" s="15" t="s">
        <v>68</v>
      </c>
      <c r="D68" s="3" t="s">
        <v>86</v>
      </c>
      <c r="E68" s="3" t="s">
        <v>86</v>
      </c>
      <c r="F68" s="3" t="s">
        <v>69</v>
      </c>
      <c r="G68" s="3" t="s">
        <v>68</v>
      </c>
      <c r="H68" s="3" t="s">
        <v>69</v>
      </c>
      <c r="I68" s="3" t="s">
        <v>68</v>
      </c>
      <c r="J68" s="3" t="s">
        <v>68</v>
      </c>
      <c r="K68" s="71" t="s">
        <v>74</v>
      </c>
      <c r="L68" s="3" t="s">
        <v>86</v>
      </c>
    </row>
    <row r="69" spans="1:12">
      <c r="B69" s="15" t="s">
        <v>219</v>
      </c>
      <c r="C69" s="15" t="s">
        <v>68</v>
      </c>
      <c r="D69" s="3" t="s">
        <v>86</v>
      </c>
      <c r="E69" s="71" t="s">
        <v>69</v>
      </c>
      <c r="F69" s="3" t="s">
        <v>69</v>
      </c>
      <c r="G69" s="3" t="s">
        <v>68</v>
      </c>
      <c r="H69" s="3" t="s">
        <v>69</v>
      </c>
      <c r="I69" s="3" t="s">
        <v>69</v>
      </c>
      <c r="J69" s="3" t="s">
        <v>69</v>
      </c>
      <c r="K69" s="71" t="s">
        <v>69</v>
      </c>
      <c r="L69" s="71" t="s">
        <v>69</v>
      </c>
    </row>
    <row r="70" spans="1:12">
      <c r="B70" s="15" t="s">
        <v>220</v>
      </c>
      <c r="C70" s="15" t="s">
        <v>68</v>
      </c>
      <c r="D70" s="3" t="s">
        <v>68</v>
      </c>
      <c r="E70" s="3" t="s">
        <v>74</v>
      </c>
      <c r="F70" s="6" t="s">
        <v>68</v>
      </c>
      <c r="G70" s="3" t="s">
        <v>68</v>
      </c>
      <c r="H70" s="71" t="s">
        <v>74</v>
      </c>
      <c r="I70" s="3" t="s">
        <v>68</v>
      </c>
      <c r="J70" s="3" t="s">
        <v>68</v>
      </c>
      <c r="K70" s="71" t="s">
        <v>74</v>
      </c>
      <c r="L70" s="71" t="s">
        <v>68</v>
      </c>
    </row>
    <row r="71" spans="1:12">
      <c r="B71" s="15" t="s">
        <v>221</v>
      </c>
      <c r="C71" s="15" t="s">
        <v>86</v>
      </c>
      <c r="D71" s="3" t="s">
        <v>86</v>
      </c>
      <c r="E71" s="71" t="s">
        <v>74</v>
      </c>
      <c r="F71" s="6" t="s">
        <v>74</v>
      </c>
      <c r="G71" s="3" t="s">
        <v>68</v>
      </c>
      <c r="H71" s="3" t="s">
        <v>69</v>
      </c>
      <c r="I71" s="3" t="s">
        <v>68</v>
      </c>
      <c r="J71" s="71" t="s">
        <v>74</v>
      </c>
      <c r="K71" s="71" t="s">
        <v>74</v>
      </c>
      <c r="L71" s="3" t="s">
        <v>86</v>
      </c>
    </row>
    <row r="72" spans="1:12">
      <c r="B72" s="8" t="s">
        <v>155</v>
      </c>
      <c r="C72" s="8"/>
      <c r="D72" s="71"/>
      <c r="E72" s="71" t="s">
        <v>306</v>
      </c>
      <c r="H72" s="71" t="s">
        <v>286</v>
      </c>
      <c r="I72" s="3" t="s">
        <v>85</v>
      </c>
      <c r="J72" s="3" t="s">
        <v>270</v>
      </c>
      <c r="K72" s="72" t="s">
        <v>303</v>
      </c>
      <c r="L72" s="3" t="s">
        <v>109</v>
      </c>
    </row>
    <row r="73" spans="1:12">
      <c r="B73" s="8"/>
      <c r="C73" s="8"/>
    </row>
    <row r="74" spans="1:12">
      <c r="A74" s="1">
        <v>10</v>
      </c>
      <c r="B74" s="10" t="s">
        <v>223</v>
      </c>
      <c r="C74" s="10"/>
      <c r="F74" s="10"/>
      <c r="K74" s="71"/>
    </row>
    <row r="75" spans="1:12">
      <c r="B75" s="15" t="s">
        <v>224</v>
      </c>
      <c r="C75" s="15"/>
      <c r="K75" s="71"/>
    </row>
    <row r="76" spans="1:12">
      <c r="B76" s="15" t="s">
        <v>225</v>
      </c>
      <c r="C76" s="15"/>
      <c r="E76" s="3" t="s">
        <v>65</v>
      </c>
      <c r="G76" s="10"/>
      <c r="H76" s="10" t="s">
        <v>65</v>
      </c>
    </row>
    <row r="77" spans="1:12">
      <c r="B77" s="15" t="s">
        <v>226</v>
      </c>
      <c r="C77" s="15" t="s">
        <v>65</v>
      </c>
      <c r="D77" s="3" t="s">
        <v>65</v>
      </c>
      <c r="I77" s="3" t="s">
        <v>65</v>
      </c>
      <c r="K77" s="71" t="s">
        <v>65</v>
      </c>
      <c r="L77" s="3" t="s">
        <v>65</v>
      </c>
    </row>
    <row r="78" spans="1:12">
      <c r="B78" s="15" t="s">
        <v>227</v>
      </c>
      <c r="C78" s="15"/>
      <c r="F78" s="3" t="s">
        <v>65</v>
      </c>
      <c r="G78" s="3" t="s">
        <v>65</v>
      </c>
      <c r="J78" s="3" t="s">
        <v>65</v>
      </c>
    </row>
    <row r="79" spans="1:12">
      <c r="B79" s="8" t="s">
        <v>155</v>
      </c>
      <c r="C79" s="8"/>
      <c r="E79" s="3" t="s">
        <v>111</v>
      </c>
      <c r="H79" s="71" t="s">
        <v>287</v>
      </c>
      <c r="K79" s="72" t="s">
        <v>291</v>
      </c>
    </row>
    <row r="80" spans="1:12">
      <c r="B80" s="8"/>
      <c r="C80" s="8"/>
    </row>
    <row r="81" spans="1:12">
      <c r="B81" s="14" t="s">
        <v>228</v>
      </c>
      <c r="C81" s="14"/>
      <c r="F81" s="10"/>
    </row>
    <row r="82" spans="1:12">
      <c r="B82" s="8"/>
      <c r="C82" s="8"/>
    </row>
    <row r="83" spans="1:12">
      <c r="A83" s="1">
        <v>11</v>
      </c>
      <c r="B83" s="10" t="s">
        <v>230</v>
      </c>
      <c r="C83" s="3" t="s">
        <v>67</v>
      </c>
      <c r="D83" s="3" t="s">
        <v>67</v>
      </c>
      <c r="E83" s="3" t="s">
        <v>67</v>
      </c>
      <c r="F83" s="3" t="s">
        <v>67</v>
      </c>
      <c r="G83" s="3" t="s">
        <v>67</v>
      </c>
      <c r="H83" s="3" t="s">
        <v>67</v>
      </c>
      <c r="I83" s="3" t="s">
        <v>67</v>
      </c>
      <c r="J83" s="3" t="s">
        <v>67</v>
      </c>
      <c r="K83" s="3" t="s">
        <v>67</v>
      </c>
      <c r="L83" s="3" t="s">
        <v>67</v>
      </c>
    </row>
    <row r="84" spans="1:12">
      <c r="B84" s="10" t="s">
        <v>231</v>
      </c>
      <c r="C84" s="3" t="s">
        <v>67</v>
      </c>
      <c r="D84" s="3" t="s">
        <v>67</v>
      </c>
      <c r="E84" s="3" t="s">
        <v>67</v>
      </c>
      <c r="F84" s="3" t="s">
        <v>67</v>
      </c>
      <c r="G84" s="3" t="s">
        <v>67</v>
      </c>
      <c r="H84" s="3" t="s">
        <v>67</v>
      </c>
      <c r="I84" s="3" t="s">
        <v>67</v>
      </c>
      <c r="J84" s="3" t="s">
        <v>67</v>
      </c>
      <c r="K84" s="3" t="s">
        <v>67</v>
      </c>
      <c r="L84" s="3" t="s">
        <v>67</v>
      </c>
    </row>
    <row r="85" spans="1:12">
      <c r="B85" s="15" t="s">
        <v>167</v>
      </c>
      <c r="C85" s="3" t="s">
        <v>67</v>
      </c>
      <c r="D85" s="3" t="s">
        <v>67</v>
      </c>
      <c r="E85" s="3" t="s">
        <v>67</v>
      </c>
      <c r="F85" s="3" t="s">
        <v>67</v>
      </c>
      <c r="G85" s="3" t="s">
        <v>67</v>
      </c>
      <c r="H85" s="3" t="s">
        <v>67</v>
      </c>
      <c r="I85" s="3" t="s">
        <v>67</v>
      </c>
      <c r="J85" s="3" t="s">
        <v>67</v>
      </c>
      <c r="K85" s="3" t="s">
        <v>67</v>
      </c>
      <c r="L85" s="3" t="s">
        <v>67</v>
      </c>
    </row>
    <row r="86" spans="1:12">
      <c r="B86" s="15" t="s">
        <v>232</v>
      </c>
      <c r="C86" s="3" t="s">
        <v>67</v>
      </c>
      <c r="D86" s="3" t="s">
        <v>67</v>
      </c>
      <c r="E86" s="3" t="s">
        <v>67</v>
      </c>
      <c r="F86" s="3" t="s">
        <v>67</v>
      </c>
      <c r="G86" s="3" t="s">
        <v>67</v>
      </c>
      <c r="H86" s="3" t="s">
        <v>67</v>
      </c>
      <c r="I86" s="3" t="s">
        <v>67</v>
      </c>
      <c r="J86" s="3" t="s">
        <v>67</v>
      </c>
      <c r="K86" s="3" t="s">
        <v>67</v>
      </c>
      <c r="L86" s="3" t="s">
        <v>67</v>
      </c>
    </row>
    <row r="87" spans="1:12">
      <c r="B87" s="15" t="s">
        <v>233</v>
      </c>
      <c r="C87" s="3" t="s">
        <v>67</v>
      </c>
      <c r="D87" s="3" t="s">
        <v>67</v>
      </c>
      <c r="E87" s="3" t="s">
        <v>67</v>
      </c>
      <c r="F87" s="3" t="s">
        <v>67</v>
      </c>
      <c r="G87" s="3" t="s">
        <v>67</v>
      </c>
      <c r="H87" s="3" t="s">
        <v>67</v>
      </c>
      <c r="I87" s="3" t="s">
        <v>67</v>
      </c>
      <c r="J87" s="3" t="s">
        <v>67</v>
      </c>
      <c r="K87" s="3" t="s">
        <v>67</v>
      </c>
      <c r="L87" s="3" t="s">
        <v>67</v>
      </c>
    </row>
    <row r="88" spans="1:12">
      <c r="B88" s="15" t="s">
        <v>234</v>
      </c>
      <c r="C88" s="3" t="s">
        <v>67</v>
      </c>
      <c r="D88" s="3" t="s">
        <v>67</v>
      </c>
      <c r="E88" s="3" t="s">
        <v>67</v>
      </c>
      <c r="F88" s="3" t="s">
        <v>67</v>
      </c>
      <c r="G88" s="3" t="s">
        <v>67</v>
      </c>
      <c r="H88" s="3" t="s">
        <v>67</v>
      </c>
      <c r="I88" s="3" t="s">
        <v>67</v>
      </c>
      <c r="J88" s="3" t="s">
        <v>67</v>
      </c>
      <c r="K88" s="3" t="s">
        <v>67</v>
      </c>
      <c r="L88" s="3" t="s">
        <v>67</v>
      </c>
    </row>
    <row r="89" spans="1:12">
      <c r="B89" s="15" t="s">
        <v>235</v>
      </c>
      <c r="C89" s="3" t="s">
        <v>67</v>
      </c>
      <c r="D89" s="3" t="s">
        <v>67</v>
      </c>
      <c r="E89" s="3" t="s">
        <v>67</v>
      </c>
      <c r="F89" s="3" t="s">
        <v>67</v>
      </c>
      <c r="G89" s="3" t="s">
        <v>67</v>
      </c>
      <c r="H89" s="3" t="s">
        <v>67</v>
      </c>
      <c r="I89" s="3" t="s">
        <v>67</v>
      </c>
      <c r="J89" s="3" t="s">
        <v>67</v>
      </c>
      <c r="K89" s="3" t="s">
        <v>67</v>
      </c>
      <c r="L89" s="3" t="s">
        <v>67</v>
      </c>
    </row>
    <row r="90" spans="1:12">
      <c r="B90" s="10" t="s">
        <v>236</v>
      </c>
      <c r="C90" s="3" t="s">
        <v>67</v>
      </c>
      <c r="D90" s="3" t="s">
        <v>67</v>
      </c>
      <c r="E90" s="3" t="s">
        <v>67</v>
      </c>
      <c r="F90" s="3" t="s">
        <v>67</v>
      </c>
      <c r="G90" s="3" t="s">
        <v>67</v>
      </c>
      <c r="H90" s="3" t="s">
        <v>67</v>
      </c>
      <c r="I90" s="3" t="s">
        <v>67</v>
      </c>
      <c r="J90" s="3" t="s">
        <v>67</v>
      </c>
      <c r="K90" s="3" t="s">
        <v>67</v>
      </c>
      <c r="L90" s="3" t="s">
        <v>67</v>
      </c>
    </row>
    <row r="91" spans="1:12">
      <c r="B91" s="15" t="s">
        <v>167</v>
      </c>
      <c r="C91" s="3" t="s">
        <v>67</v>
      </c>
      <c r="D91" s="3" t="s">
        <v>67</v>
      </c>
      <c r="E91" s="3" t="s">
        <v>67</v>
      </c>
      <c r="F91" s="3" t="s">
        <v>67</v>
      </c>
      <c r="G91" s="3" t="s">
        <v>67</v>
      </c>
      <c r="H91" s="3" t="s">
        <v>67</v>
      </c>
      <c r="I91" s="3" t="s">
        <v>67</v>
      </c>
      <c r="J91" s="3" t="s">
        <v>67</v>
      </c>
      <c r="K91" s="3" t="s">
        <v>67</v>
      </c>
      <c r="L91" s="3" t="s">
        <v>67</v>
      </c>
    </row>
    <row r="92" spans="1:12">
      <c r="B92" s="15" t="s">
        <v>232</v>
      </c>
      <c r="C92" s="3" t="s">
        <v>67</v>
      </c>
      <c r="D92" s="3" t="s">
        <v>67</v>
      </c>
      <c r="E92" s="3" t="s">
        <v>67</v>
      </c>
      <c r="F92" s="3" t="s">
        <v>67</v>
      </c>
      <c r="G92" s="3" t="s">
        <v>67</v>
      </c>
      <c r="H92" s="3" t="s">
        <v>67</v>
      </c>
      <c r="I92" s="3" t="s">
        <v>67</v>
      </c>
      <c r="J92" s="3" t="s">
        <v>67</v>
      </c>
      <c r="K92" s="3" t="s">
        <v>67</v>
      </c>
      <c r="L92" s="3" t="s">
        <v>67</v>
      </c>
    </row>
    <row r="93" spans="1:12">
      <c r="B93" s="15" t="s">
        <v>233</v>
      </c>
      <c r="C93" s="3" t="s">
        <v>67</v>
      </c>
      <c r="D93" s="3" t="s">
        <v>67</v>
      </c>
      <c r="E93" s="3" t="s">
        <v>67</v>
      </c>
      <c r="F93" s="3" t="s">
        <v>67</v>
      </c>
      <c r="G93" s="3" t="s">
        <v>67</v>
      </c>
      <c r="H93" s="3" t="s">
        <v>67</v>
      </c>
      <c r="I93" s="3" t="s">
        <v>67</v>
      </c>
      <c r="J93" s="3" t="s">
        <v>67</v>
      </c>
      <c r="K93" s="3" t="s">
        <v>67</v>
      </c>
      <c r="L93" s="3" t="s">
        <v>67</v>
      </c>
    </row>
    <row r="94" spans="1:12">
      <c r="B94" s="15" t="s">
        <v>234</v>
      </c>
      <c r="C94" s="3" t="s">
        <v>67</v>
      </c>
      <c r="D94" s="3" t="s">
        <v>67</v>
      </c>
      <c r="E94" s="3" t="s">
        <v>67</v>
      </c>
      <c r="F94" s="3" t="s">
        <v>67</v>
      </c>
      <c r="G94" s="3" t="s">
        <v>67</v>
      </c>
      <c r="H94" s="3" t="s">
        <v>67</v>
      </c>
      <c r="I94" s="3" t="s">
        <v>67</v>
      </c>
      <c r="J94" s="3" t="s">
        <v>67</v>
      </c>
      <c r="K94" s="3" t="s">
        <v>67</v>
      </c>
      <c r="L94" s="3" t="s">
        <v>67</v>
      </c>
    </row>
    <row r="95" spans="1:12">
      <c r="B95" s="15" t="s">
        <v>235</v>
      </c>
      <c r="C95" s="3" t="s">
        <v>67</v>
      </c>
      <c r="D95" s="3" t="s">
        <v>67</v>
      </c>
      <c r="E95" s="3" t="s">
        <v>67</v>
      </c>
      <c r="F95" s="3" t="s">
        <v>67</v>
      </c>
      <c r="G95" s="3" t="s">
        <v>67</v>
      </c>
      <c r="H95" s="3" t="s">
        <v>67</v>
      </c>
      <c r="I95" s="3" t="s">
        <v>67</v>
      </c>
      <c r="J95" s="3" t="s">
        <v>67</v>
      </c>
      <c r="K95" s="3" t="s">
        <v>67</v>
      </c>
      <c r="L95" s="3" t="s">
        <v>67</v>
      </c>
    </row>
    <row r="96" spans="1:12">
      <c r="B96" s="8" t="s">
        <v>155</v>
      </c>
      <c r="C96" s="8"/>
      <c r="G96" s="10"/>
      <c r="H96" s="10"/>
    </row>
    <row r="97" spans="1:12">
      <c r="B97" s="8"/>
      <c r="C97" s="8"/>
    </row>
    <row r="98" spans="1:12">
      <c r="A98" s="1">
        <v>12</v>
      </c>
      <c r="B98" s="10" t="s">
        <v>243</v>
      </c>
      <c r="C98" s="3" t="s">
        <v>67</v>
      </c>
      <c r="D98" s="3" t="s">
        <v>67</v>
      </c>
      <c r="E98" s="3" t="s">
        <v>67</v>
      </c>
      <c r="F98" s="3" t="s">
        <v>67</v>
      </c>
      <c r="G98" s="3" t="s">
        <v>67</v>
      </c>
      <c r="H98" s="3" t="s">
        <v>67</v>
      </c>
      <c r="I98" s="3" t="s">
        <v>67</v>
      </c>
      <c r="J98" s="3" t="s">
        <v>67</v>
      </c>
      <c r="K98" s="3" t="s">
        <v>67</v>
      </c>
      <c r="L98" s="3" t="s">
        <v>67</v>
      </c>
    </row>
    <row r="99" spans="1:12">
      <c r="B99" s="15" t="s">
        <v>244</v>
      </c>
      <c r="C99" s="3" t="s">
        <v>67</v>
      </c>
      <c r="D99" s="3" t="s">
        <v>67</v>
      </c>
      <c r="E99" s="3" t="s">
        <v>67</v>
      </c>
      <c r="F99" s="3" t="s">
        <v>67</v>
      </c>
      <c r="G99" s="3" t="s">
        <v>67</v>
      </c>
      <c r="H99" s="3" t="s">
        <v>67</v>
      </c>
      <c r="I99" s="3" t="s">
        <v>67</v>
      </c>
      <c r="J99" s="3" t="s">
        <v>67</v>
      </c>
      <c r="K99" s="3" t="s">
        <v>67</v>
      </c>
      <c r="L99" s="3" t="s">
        <v>67</v>
      </c>
    </row>
    <row r="100" spans="1:12">
      <c r="B100" s="15" t="s">
        <v>245</v>
      </c>
      <c r="C100" s="3" t="s">
        <v>67</v>
      </c>
      <c r="D100" s="3" t="s">
        <v>67</v>
      </c>
      <c r="E100" s="3" t="s">
        <v>67</v>
      </c>
      <c r="F100" s="3" t="s">
        <v>67</v>
      </c>
      <c r="G100" s="3" t="s">
        <v>67</v>
      </c>
      <c r="H100" s="3" t="s">
        <v>67</v>
      </c>
      <c r="I100" s="3" t="s">
        <v>67</v>
      </c>
      <c r="J100" s="3" t="s">
        <v>67</v>
      </c>
      <c r="K100" s="3" t="s">
        <v>67</v>
      </c>
      <c r="L100" s="3" t="s">
        <v>67</v>
      </c>
    </row>
    <row r="101" spans="1:12">
      <c r="B101" s="15" t="s">
        <v>246</v>
      </c>
      <c r="C101" s="3" t="s">
        <v>67</v>
      </c>
      <c r="D101" s="3" t="s">
        <v>67</v>
      </c>
      <c r="E101" s="3" t="s">
        <v>67</v>
      </c>
      <c r="F101" s="3" t="s">
        <v>67</v>
      </c>
      <c r="G101" s="3" t="s">
        <v>67</v>
      </c>
      <c r="H101" s="3" t="s">
        <v>67</v>
      </c>
      <c r="I101" s="3" t="s">
        <v>67</v>
      </c>
      <c r="J101" s="3" t="s">
        <v>67</v>
      </c>
      <c r="K101" s="3" t="s">
        <v>67</v>
      </c>
      <c r="L101" s="3" t="s">
        <v>67</v>
      </c>
    </row>
    <row r="102" spans="1:12">
      <c r="B102" s="15" t="s">
        <v>247</v>
      </c>
      <c r="C102" s="3" t="s">
        <v>67</v>
      </c>
      <c r="D102" s="3" t="s">
        <v>67</v>
      </c>
      <c r="E102" s="3" t="s">
        <v>67</v>
      </c>
      <c r="F102" s="3" t="s">
        <v>67</v>
      </c>
      <c r="G102" s="3" t="s">
        <v>67</v>
      </c>
      <c r="H102" s="3" t="s">
        <v>67</v>
      </c>
      <c r="I102" s="3" t="s">
        <v>67</v>
      </c>
      <c r="J102" s="3" t="s">
        <v>67</v>
      </c>
      <c r="K102" s="3" t="s">
        <v>67</v>
      </c>
      <c r="L102" s="3" t="s">
        <v>67</v>
      </c>
    </row>
    <row r="103" spans="1:12">
      <c r="B103" s="8" t="s">
        <v>155</v>
      </c>
      <c r="C103" s="8"/>
    </row>
    <row r="104" spans="1:12">
      <c r="B104" s="8"/>
      <c r="C104" s="8"/>
    </row>
    <row r="105" spans="1:12">
      <c r="B105" s="14" t="s">
        <v>237</v>
      </c>
      <c r="C105" s="14"/>
    </row>
    <row r="106" spans="1:12">
      <c r="B106" s="8"/>
      <c r="C106" s="8"/>
      <c r="F106" s="10"/>
    </row>
    <row r="107" spans="1:12">
      <c r="A107" s="1" t="s">
        <v>248</v>
      </c>
      <c r="B107" s="10" t="s">
        <v>238</v>
      </c>
      <c r="C107" s="10"/>
    </row>
    <row r="108" spans="1:12">
      <c r="B108" s="15" t="s">
        <v>167</v>
      </c>
      <c r="C108" s="15"/>
    </row>
    <row r="109" spans="1:12">
      <c r="B109" s="15" t="s">
        <v>168</v>
      </c>
      <c r="C109" s="15"/>
      <c r="I109" s="3" t="s">
        <v>65</v>
      </c>
      <c r="L109" s="3" t="s">
        <v>65</v>
      </c>
    </row>
    <row r="110" spans="1:12">
      <c r="B110" s="15" t="s">
        <v>169</v>
      </c>
      <c r="C110" s="15"/>
      <c r="I110" s="3" t="s">
        <v>65</v>
      </c>
    </row>
    <row r="111" spans="1:12">
      <c r="B111" s="15" t="s">
        <v>160</v>
      </c>
      <c r="C111" s="15" t="s">
        <v>65</v>
      </c>
      <c r="D111" s="3" t="s">
        <v>65</v>
      </c>
      <c r="F111" s="3" t="s">
        <v>65</v>
      </c>
      <c r="G111" s="10"/>
      <c r="H111" s="3" t="s">
        <v>65</v>
      </c>
      <c r="J111" s="3" t="s">
        <v>65</v>
      </c>
      <c r="K111" s="3" t="s">
        <v>65</v>
      </c>
    </row>
    <row r="112" spans="1:12">
      <c r="B112" s="8" t="s">
        <v>155</v>
      </c>
      <c r="C112" s="8"/>
      <c r="F112" s="3" t="s">
        <v>76</v>
      </c>
      <c r="H112" s="71" t="s">
        <v>288</v>
      </c>
      <c r="J112" s="6" t="s">
        <v>299</v>
      </c>
    </row>
    <row r="113" spans="1:12">
      <c r="B113" s="8"/>
      <c r="C113" s="8"/>
    </row>
    <row r="114" spans="1:12">
      <c r="B114" s="14" t="s">
        <v>239</v>
      </c>
      <c r="C114" s="14"/>
    </row>
    <row r="115" spans="1:12">
      <c r="B115" s="8"/>
      <c r="C115" s="8"/>
    </row>
    <row r="116" spans="1:12" ht="25.5">
      <c r="A116" s="1">
        <v>14</v>
      </c>
      <c r="B116" s="7" t="s">
        <v>240</v>
      </c>
      <c r="C116" s="3" t="s">
        <v>67</v>
      </c>
      <c r="D116" s="3" t="s">
        <v>67</v>
      </c>
      <c r="E116" s="3" t="s">
        <v>67</v>
      </c>
      <c r="F116" s="3" t="s">
        <v>67</v>
      </c>
      <c r="G116" s="3" t="s">
        <v>67</v>
      </c>
      <c r="H116" s="3" t="s">
        <v>67</v>
      </c>
      <c r="I116" s="3" t="s">
        <v>67</v>
      </c>
      <c r="J116" s="3" t="s">
        <v>67</v>
      </c>
      <c r="K116" s="3" t="s">
        <v>67</v>
      </c>
      <c r="L116" s="3" t="s">
        <v>67</v>
      </c>
    </row>
    <row r="117" spans="1:12">
      <c r="B117" s="15" t="s">
        <v>162</v>
      </c>
      <c r="C117" s="15"/>
    </row>
    <row r="118" spans="1:12">
      <c r="B118" s="15" t="s">
        <v>163</v>
      </c>
      <c r="C118" s="15"/>
    </row>
    <row r="119" spans="1:12">
      <c r="B119" s="15" t="s">
        <v>164</v>
      </c>
      <c r="C119" s="15"/>
    </row>
    <row r="120" spans="1:12">
      <c r="B120" s="15" t="s">
        <v>241</v>
      </c>
      <c r="C120" s="15"/>
    </row>
    <row r="121" spans="1:12">
      <c r="B121" s="15" t="s">
        <v>165</v>
      </c>
      <c r="C121" s="15"/>
    </row>
    <row r="122" spans="1:12">
      <c r="B122" s="15" t="s">
        <v>166</v>
      </c>
      <c r="C122" s="15"/>
    </row>
    <row r="123" spans="1:12">
      <c r="B123" s="8" t="s">
        <v>155</v>
      </c>
      <c r="C123" s="8"/>
      <c r="D123" s="3" t="s">
        <v>125</v>
      </c>
    </row>
    <row r="124" spans="1:12">
      <c r="B124" s="8"/>
      <c r="C124" s="8"/>
    </row>
    <row r="125" spans="1:12">
      <c r="A125" s="1">
        <v>15</v>
      </c>
      <c r="B125" s="10" t="s">
        <v>242</v>
      </c>
      <c r="C125" s="3" t="s">
        <v>67</v>
      </c>
      <c r="D125" s="3" t="s">
        <v>67</v>
      </c>
      <c r="E125" s="3" t="s">
        <v>67</v>
      </c>
      <c r="F125" s="3" t="s">
        <v>67</v>
      </c>
      <c r="G125" s="3" t="s">
        <v>67</v>
      </c>
      <c r="H125" s="3" t="s">
        <v>67</v>
      </c>
      <c r="I125" s="3" t="s">
        <v>67</v>
      </c>
      <c r="J125" s="3" t="s">
        <v>67</v>
      </c>
      <c r="K125" s="3" t="s">
        <v>67</v>
      </c>
      <c r="L125" s="3" t="s">
        <v>67</v>
      </c>
    </row>
    <row r="126" spans="1:12">
      <c r="B126" s="15" t="s">
        <v>162</v>
      </c>
      <c r="C126" s="15"/>
    </row>
    <row r="127" spans="1:12">
      <c r="B127" s="15" t="s">
        <v>163</v>
      </c>
      <c r="C127" s="15"/>
    </row>
    <row r="128" spans="1:12">
      <c r="B128" s="15" t="s">
        <v>164</v>
      </c>
      <c r="C128" s="15"/>
    </row>
    <row r="129" spans="1:12">
      <c r="B129" s="15" t="s">
        <v>241</v>
      </c>
      <c r="C129" s="15"/>
    </row>
    <row r="130" spans="1:12">
      <c r="B130" s="15" t="s">
        <v>165</v>
      </c>
      <c r="C130" s="15"/>
      <c r="G130" s="10"/>
    </row>
    <row r="131" spans="1:12">
      <c r="B131" s="15" t="s">
        <v>166</v>
      </c>
      <c r="C131" s="15"/>
    </row>
    <row r="132" spans="1:12">
      <c r="B132" s="8" t="s">
        <v>155</v>
      </c>
      <c r="C132" s="8"/>
      <c r="D132" s="3" t="s">
        <v>124</v>
      </c>
      <c r="G132" s="10"/>
    </row>
    <row r="133" spans="1:12">
      <c r="B133" s="8"/>
      <c r="C133" s="8"/>
      <c r="G133" s="10"/>
    </row>
    <row r="134" spans="1:12">
      <c r="A134" s="1">
        <v>16</v>
      </c>
      <c r="B134" s="10" t="s">
        <v>250</v>
      </c>
      <c r="C134" s="3" t="s">
        <v>67</v>
      </c>
      <c r="D134" s="3" t="s">
        <v>67</v>
      </c>
      <c r="E134" s="3" t="s">
        <v>67</v>
      </c>
      <c r="F134" s="3" t="s">
        <v>67</v>
      </c>
      <c r="G134" s="3" t="s">
        <v>67</v>
      </c>
      <c r="H134" s="3" t="s">
        <v>67</v>
      </c>
      <c r="I134" s="3" t="s">
        <v>67</v>
      </c>
      <c r="J134" s="3" t="s">
        <v>67</v>
      </c>
      <c r="K134" s="3" t="s">
        <v>67</v>
      </c>
      <c r="L134" s="3" t="s">
        <v>67</v>
      </c>
    </row>
    <row r="135" spans="1:12">
      <c r="B135" s="7" t="s">
        <v>249</v>
      </c>
      <c r="C135" s="3" t="s">
        <v>67</v>
      </c>
      <c r="D135" s="3" t="s">
        <v>67</v>
      </c>
      <c r="E135" s="3" t="s">
        <v>67</v>
      </c>
      <c r="F135" s="3" t="s">
        <v>67</v>
      </c>
      <c r="G135" s="3" t="s">
        <v>67</v>
      </c>
      <c r="H135" s="3" t="s">
        <v>67</v>
      </c>
      <c r="I135" s="3" t="s">
        <v>67</v>
      </c>
      <c r="J135" s="3" t="s">
        <v>67</v>
      </c>
      <c r="K135" s="3" t="s">
        <v>67</v>
      </c>
      <c r="L135" s="3" t="s">
        <v>67</v>
      </c>
    </row>
    <row r="136" spans="1:12">
      <c r="B136" s="8" t="s">
        <v>155</v>
      </c>
      <c r="C136" s="8"/>
      <c r="F136" s="19"/>
    </row>
    <row r="137" spans="1:12">
      <c r="B137" s="8"/>
      <c r="C137" s="8"/>
    </row>
    <row r="138" spans="1:12">
      <c r="B138" s="10" t="s">
        <v>251</v>
      </c>
      <c r="C138" s="10"/>
    </row>
    <row r="139" spans="1:12">
      <c r="B139" s="8"/>
      <c r="C139" s="8"/>
    </row>
    <row r="140" spans="1:12">
      <c r="A140" s="1" t="s">
        <v>253</v>
      </c>
      <c r="B140" s="10" t="s">
        <v>254</v>
      </c>
      <c r="C140" s="10"/>
    </row>
    <row r="141" spans="1:12">
      <c r="B141" s="15" t="s">
        <v>252</v>
      </c>
      <c r="C141" s="25" t="s">
        <v>65</v>
      </c>
      <c r="D141" s="3" t="s">
        <v>65</v>
      </c>
      <c r="E141" s="3" t="s">
        <v>65</v>
      </c>
      <c r="F141" s="3" t="s">
        <v>65</v>
      </c>
      <c r="G141" s="3" t="s">
        <v>65</v>
      </c>
      <c r="H141" s="3" t="s">
        <v>65</v>
      </c>
      <c r="I141" s="3" t="s">
        <v>65</v>
      </c>
      <c r="J141" s="3" t="s">
        <v>65</v>
      </c>
      <c r="K141" s="3" t="s">
        <v>65</v>
      </c>
      <c r="L141" s="3" t="s">
        <v>65</v>
      </c>
    </row>
    <row r="142" spans="1:12">
      <c r="B142" s="15" t="s">
        <v>170</v>
      </c>
      <c r="C142" s="25">
        <v>100</v>
      </c>
      <c r="D142" s="3">
        <v>100</v>
      </c>
      <c r="E142" s="3">
        <v>100</v>
      </c>
      <c r="F142" s="3">
        <v>100</v>
      </c>
      <c r="G142" s="3">
        <v>100</v>
      </c>
      <c r="H142" s="3">
        <v>100</v>
      </c>
      <c r="I142" s="3">
        <v>100</v>
      </c>
      <c r="J142" s="3">
        <v>100</v>
      </c>
      <c r="K142" s="3">
        <v>100</v>
      </c>
      <c r="L142" s="3">
        <v>100</v>
      </c>
    </row>
    <row r="143" spans="1:12">
      <c r="B143" s="15" t="s">
        <v>171</v>
      </c>
      <c r="C143" s="25" t="s">
        <v>65</v>
      </c>
      <c r="D143" s="3" t="s">
        <v>65</v>
      </c>
      <c r="E143" s="3" t="s">
        <v>65</v>
      </c>
      <c r="F143" s="3" t="s">
        <v>65</v>
      </c>
      <c r="G143" s="3" t="s">
        <v>65</v>
      </c>
      <c r="H143" s="3" t="s">
        <v>63</v>
      </c>
      <c r="I143" s="3" t="s">
        <v>65</v>
      </c>
      <c r="J143" s="3" t="s">
        <v>65</v>
      </c>
      <c r="K143" s="3" t="s">
        <v>65</v>
      </c>
      <c r="L143" s="3" t="s">
        <v>65</v>
      </c>
    </row>
    <row r="144" spans="1:12">
      <c r="B144" s="15" t="s">
        <v>170</v>
      </c>
      <c r="C144" s="25">
        <v>100</v>
      </c>
      <c r="D144" s="3">
        <v>100</v>
      </c>
      <c r="E144" s="3">
        <v>100</v>
      </c>
      <c r="F144" s="3">
        <v>100</v>
      </c>
      <c r="G144" s="3">
        <v>100</v>
      </c>
      <c r="H144" s="3">
        <v>100</v>
      </c>
      <c r="I144" s="3">
        <v>100</v>
      </c>
      <c r="J144" s="3">
        <v>100</v>
      </c>
      <c r="K144" s="3">
        <v>100</v>
      </c>
      <c r="L144" s="3">
        <v>100</v>
      </c>
    </row>
    <row r="145" spans="1:12" ht="12.75" customHeight="1">
      <c r="B145" s="8" t="s">
        <v>155</v>
      </c>
      <c r="C145" s="8"/>
      <c r="D145" s="6"/>
    </row>
    <row r="146" spans="1:12" ht="12.75" customHeight="1">
      <c r="B146" s="8"/>
      <c r="C146" s="8"/>
      <c r="D146" s="44"/>
    </row>
    <row r="147" spans="1:12" ht="12.75" customHeight="1">
      <c r="A147" s="1">
        <v>19</v>
      </c>
      <c r="B147" s="10" t="s">
        <v>255</v>
      </c>
      <c r="C147" s="10"/>
      <c r="D147" s="44"/>
    </row>
    <row r="148" spans="1:12">
      <c r="B148" s="15" t="s">
        <v>256</v>
      </c>
      <c r="C148" s="15"/>
      <c r="G148" s="3" t="s">
        <v>65</v>
      </c>
      <c r="H148" s="3" t="s">
        <v>65</v>
      </c>
      <c r="J148" s="71" t="s">
        <v>65</v>
      </c>
    </row>
    <row r="149" spans="1:12">
      <c r="B149" s="15" t="s">
        <v>257</v>
      </c>
      <c r="C149" s="15"/>
      <c r="E149" s="3" t="s">
        <v>65</v>
      </c>
      <c r="I149" s="3" t="s">
        <v>65</v>
      </c>
      <c r="K149" s="6" t="s">
        <v>65</v>
      </c>
    </row>
    <row r="150" spans="1:12">
      <c r="B150" s="15" t="s">
        <v>34</v>
      </c>
      <c r="C150" s="25" t="s">
        <v>65</v>
      </c>
      <c r="D150" s="3" t="s">
        <v>65</v>
      </c>
      <c r="F150" s="6" t="s">
        <v>65</v>
      </c>
      <c r="K150" s="81"/>
      <c r="L150" s="3" t="s">
        <v>65</v>
      </c>
    </row>
    <row r="151" spans="1:12">
      <c r="B151" s="15" t="s">
        <v>35</v>
      </c>
      <c r="K151" s="71"/>
    </row>
    <row r="152" spans="1:12">
      <c r="B152" s="8" t="s">
        <v>155</v>
      </c>
      <c r="C152" s="25" t="s">
        <v>92</v>
      </c>
      <c r="E152" s="3" t="s">
        <v>114</v>
      </c>
      <c r="I152" s="3" t="s">
        <v>1</v>
      </c>
      <c r="K152" s="9" t="s">
        <v>292</v>
      </c>
    </row>
    <row r="153" spans="1:12">
      <c r="B153" s="7"/>
      <c r="C153" s="7"/>
    </row>
    <row r="154" spans="1:12">
      <c r="B154" s="10" t="s">
        <v>36</v>
      </c>
      <c r="C154" s="10"/>
    </row>
    <row r="155" spans="1:12">
      <c r="B155" s="8"/>
      <c r="C155" s="8"/>
    </row>
    <row r="156" spans="1:12">
      <c r="B156" s="17" t="s">
        <v>37</v>
      </c>
      <c r="C156" s="17"/>
    </row>
    <row r="157" spans="1:12">
      <c r="B157" s="8"/>
      <c r="C157" s="8"/>
    </row>
    <row r="158" spans="1:12">
      <c r="A158" s="1" t="s">
        <v>42</v>
      </c>
      <c r="B158" s="10" t="s">
        <v>38</v>
      </c>
      <c r="C158" s="10"/>
    </row>
    <row r="159" spans="1:12">
      <c r="B159" s="15" t="s">
        <v>39</v>
      </c>
      <c r="C159" s="25" t="s">
        <v>93</v>
      </c>
      <c r="D159" s="3" t="s">
        <v>71</v>
      </c>
      <c r="E159" s="3" t="s">
        <v>115</v>
      </c>
      <c r="F159" s="3" t="s">
        <v>79</v>
      </c>
      <c r="G159" s="3" t="s">
        <v>80</v>
      </c>
      <c r="H159" s="3" t="s">
        <v>82</v>
      </c>
      <c r="I159" s="3" t="s">
        <v>88</v>
      </c>
      <c r="J159" s="3" t="s">
        <v>131</v>
      </c>
      <c r="K159" s="3" t="s">
        <v>117</v>
      </c>
      <c r="L159" s="3" t="s">
        <v>136</v>
      </c>
    </row>
    <row r="160" spans="1:12">
      <c r="B160" s="15" t="s">
        <v>40</v>
      </c>
      <c r="C160" s="25">
        <v>1984</v>
      </c>
      <c r="D160" s="3">
        <v>1980</v>
      </c>
      <c r="E160" s="3">
        <v>1912</v>
      </c>
      <c r="F160" s="3">
        <v>1968</v>
      </c>
      <c r="G160" s="3">
        <v>1959</v>
      </c>
      <c r="H160" s="3">
        <v>1952</v>
      </c>
      <c r="I160" s="3">
        <v>1948</v>
      </c>
      <c r="J160" s="3">
        <v>1971</v>
      </c>
      <c r="K160" s="3">
        <v>1942</v>
      </c>
      <c r="L160" s="3">
        <v>1951</v>
      </c>
    </row>
    <row r="161" spans="1:12">
      <c r="B161" s="15" t="s">
        <v>41</v>
      </c>
      <c r="C161" s="25" t="s">
        <v>63</v>
      </c>
      <c r="D161" s="3" t="s">
        <v>65</v>
      </c>
      <c r="E161" s="3" t="s">
        <v>65</v>
      </c>
      <c r="F161" s="3" t="s">
        <v>65</v>
      </c>
      <c r="G161" s="3" t="s">
        <v>63</v>
      </c>
      <c r="H161" s="3" t="s">
        <v>63</v>
      </c>
      <c r="I161" s="3" t="s">
        <v>65</v>
      </c>
      <c r="J161" s="3" t="s">
        <v>65</v>
      </c>
      <c r="K161" s="3" t="s">
        <v>65</v>
      </c>
      <c r="L161" s="3" t="s">
        <v>65</v>
      </c>
    </row>
    <row r="162" spans="1:12">
      <c r="B162" s="15" t="s">
        <v>43</v>
      </c>
      <c r="C162" s="15"/>
      <c r="D162" s="3" t="s">
        <v>70</v>
      </c>
      <c r="E162" s="3">
        <v>1999</v>
      </c>
      <c r="L162" s="3">
        <v>1990</v>
      </c>
    </row>
    <row r="163" spans="1:12">
      <c r="B163" s="8" t="s">
        <v>155</v>
      </c>
      <c r="C163" s="8"/>
    </row>
    <row r="164" spans="1:12">
      <c r="B164" s="8"/>
      <c r="C164" s="8"/>
    </row>
    <row r="165" spans="1:12">
      <c r="A165" s="1" t="s">
        <v>48</v>
      </c>
      <c r="B165" s="10" t="s">
        <v>44</v>
      </c>
      <c r="C165" s="10" t="s">
        <v>258</v>
      </c>
      <c r="D165" s="10" t="s">
        <v>258</v>
      </c>
      <c r="E165" s="10" t="s">
        <v>258</v>
      </c>
      <c r="F165" s="10" t="s">
        <v>258</v>
      </c>
      <c r="G165" s="10" t="s">
        <v>258</v>
      </c>
      <c r="H165" s="10" t="s">
        <v>258</v>
      </c>
      <c r="I165" s="10" t="s">
        <v>258</v>
      </c>
      <c r="J165" s="10" t="s">
        <v>258</v>
      </c>
      <c r="K165" s="10" t="s">
        <v>258</v>
      </c>
      <c r="L165" s="10" t="s">
        <v>258</v>
      </c>
    </row>
    <row r="166" spans="1:12">
      <c r="B166" s="15" t="s">
        <v>45</v>
      </c>
      <c r="C166" s="15"/>
    </row>
    <row r="167" spans="1:12">
      <c r="B167" s="15" t="s">
        <v>46</v>
      </c>
      <c r="C167" s="26"/>
      <c r="H167" s="12"/>
    </row>
    <row r="168" spans="1:12">
      <c r="B168" s="15" t="s">
        <v>47</v>
      </c>
      <c r="C168" s="15"/>
    </row>
    <row r="169" spans="1:12">
      <c r="B169" s="8" t="s">
        <v>155</v>
      </c>
      <c r="C169" s="8"/>
      <c r="I169" s="6"/>
    </row>
    <row r="170" spans="1:12">
      <c r="B170" s="8"/>
      <c r="C170" s="8"/>
    </row>
    <row r="171" spans="1:12">
      <c r="B171" s="14" t="s">
        <v>49</v>
      </c>
      <c r="C171" s="14"/>
    </row>
    <row r="172" spans="1:12">
      <c r="B172" s="8"/>
      <c r="C172" s="8"/>
    </row>
    <row r="173" spans="1:12">
      <c r="A173" s="1" t="s">
        <v>51</v>
      </c>
      <c r="B173" s="10" t="s">
        <v>50</v>
      </c>
      <c r="C173" s="10" t="s">
        <v>65</v>
      </c>
      <c r="D173" s="3" t="s">
        <v>65</v>
      </c>
      <c r="E173" s="3" t="s">
        <v>65</v>
      </c>
      <c r="F173" s="3" t="s">
        <v>65</v>
      </c>
      <c r="G173" s="3" t="s">
        <v>65</v>
      </c>
      <c r="H173" s="3" t="s">
        <v>65</v>
      </c>
      <c r="I173" s="3" t="s">
        <v>65</v>
      </c>
      <c r="J173" s="3" t="s">
        <v>65</v>
      </c>
      <c r="K173" s="3" t="s">
        <v>65</v>
      </c>
      <c r="L173" s="3" t="s">
        <v>65</v>
      </c>
    </row>
    <row r="174" spans="1:12">
      <c r="B174" s="10" t="s">
        <v>52</v>
      </c>
      <c r="C174" s="10" t="s">
        <v>63</v>
      </c>
      <c r="D174" s="3" t="s">
        <v>65</v>
      </c>
      <c r="E174" s="10" t="s">
        <v>65</v>
      </c>
      <c r="F174" s="3" t="s">
        <v>65</v>
      </c>
      <c r="G174" s="3" t="s">
        <v>65</v>
      </c>
      <c r="I174" s="3" t="s">
        <v>63</v>
      </c>
      <c r="J174" s="3" t="s">
        <v>65</v>
      </c>
      <c r="K174" s="3" t="s">
        <v>65</v>
      </c>
    </row>
    <row r="175" spans="1:12">
      <c r="B175" s="10" t="s">
        <v>53</v>
      </c>
      <c r="C175" s="10" t="s">
        <v>94</v>
      </c>
    </row>
    <row r="176" spans="1:12">
      <c r="B176" s="10" t="s">
        <v>54</v>
      </c>
      <c r="C176" s="10" t="s">
        <v>65</v>
      </c>
      <c r="E176" s="3" t="s">
        <v>65</v>
      </c>
      <c r="F176" s="6" t="s">
        <v>65</v>
      </c>
    </row>
    <row r="177" spans="1:12">
      <c r="B177" s="10" t="s">
        <v>55</v>
      </c>
      <c r="C177" s="10"/>
      <c r="D177" s="3" t="s">
        <v>65</v>
      </c>
      <c r="F177" s="6" t="s">
        <v>65</v>
      </c>
      <c r="G177" s="3" t="s">
        <v>65</v>
      </c>
      <c r="H177" s="3" t="s">
        <v>65</v>
      </c>
      <c r="K177" s="10"/>
    </row>
    <row r="178" spans="1:12">
      <c r="B178" s="8" t="s">
        <v>155</v>
      </c>
      <c r="C178" s="16" t="s">
        <v>95</v>
      </c>
      <c r="D178" s="3" t="s">
        <v>128</v>
      </c>
      <c r="E178" s="71" t="s">
        <v>301</v>
      </c>
      <c r="F178" s="22"/>
      <c r="G178" s="3" t="s">
        <v>289</v>
      </c>
      <c r="I178" s="3" t="s">
        <v>89</v>
      </c>
      <c r="K178" s="10"/>
    </row>
    <row r="179" spans="1:12">
      <c r="B179" s="8"/>
      <c r="C179" s="8"/>
      <c r="K179" s="10"/>
    </row>
    <row r="180" spans="1:12" ht="25.5">
      <c r="A180" s="1">
        <v>23</v>
      </c>
      <c r="B180" s="7" t="s">
        <v>56</v>
      </c>
      <c r="C180" s="7"/>
    </row>
    <row r="181" spans="1:12">
      <c r="B181" s="15" t="s">
        <v>57</v>
      </c>
      <c r="C181" s="25" t="s">
        <v>96</v>
      </c>
      <c r="D181" s="75" t="s">
        <v>65</v>
      </c>
      <c r="F181" s="82" t="s">
        <v>294</v>
      </c>
      <c r="H181" s="6" t="s">
        <v>65</v>
      </c>
      <c r="I181" s="3" t="s">
        <v>65</v>
      </c>
      <c r="J181" s="3" t="s">
        <v>65</v>
      </c>
      <c r="L181" s="3" t="s">
        <v>65</v>
      </c>
    </row>
    <row r="182" spans="1:12">
      <c r="B182" s="15" t="s">
        <v>58</v>
      </c>
      <c r="C182" s="25" t="s">
        <v>65</v>
      </c>
      <c r="D182" s="3" t="s">
        <v>65</v>
      </c>
      <c r="E182" s="3" t="s">
        <v>65</v>
      </c>
      <c r="F182" s="3" t="s">
        <v>65</v>
      </c>
      <c r="G182" s="3" t="s">
        <v>65</v>
      </c>
      <c r="H182" s="6" t="s">
        <v>65</v>
      </c>
      <c r="J182" s="6" t="s">
        <v>65</v>
      </c>
      <c r="L182" s="3" t="s">
        <v>65</v>
      </c>
    </row>
    <row r="183" spans="1:12">
      <c r="B183" s="15" t="s">
        <v>59</v>
      </c>
      <c r="C183" s="25" t="s">
        <v>97</v>
      </c>
      <c r="D183" s="74" t="s">
        <v>65</v>
      </c>
      <c r="E183" s="3" t="s">
        <v>116</v>
      </c>
      <c r="F183" s="82" t="s">
        <v>295</v>
      </c>
      <c r="G183" s="3" t="s">
        <v>5</v>
      </c>
      <c r="H183" s="6" t="s">
        <v>65</v>
      </c>
      <c r="I183" s="3" t="s">
        <v>65</v>
      </c>
      <c r="J183" s="3" t="s">
        <v>133</v>
      </c>
      <c r="L183" s="3" t="s">
        <v>137</v>
      </c>
    </row>
    <row r="184" spans="1:12">
      <c r="B184" s="15" t="s">
        <v>60</v>
      </c>
      <c r="C184" s="25"/>
      <c r="D184" s="3" t="s">
        <v>65</v>
      </c>
      <c r="E184" s="71" t="s">
        <v>65</v>
      </c>
      <c r="H184" s="6" t="s">
        <v>65</v>
      </c>
      <c r="L184" s="3" t="s">
        <v>65</v>
      </c>
    </row>
    <row r="185" spans="1:12">
      <c r="B185" s="15" t="s">
        <v>161</v>
      </c>
      <c r="C185" s="25" t="s">
        <v>99</v>
      </c>
      <c r="D185" s="74" t="s">
        <v>65</v>
      </c>
      <c r="E185" s="3" t="s">
        <v>65</v>
      </c>
      <c r="F185" s="19"/>
      <c r="J185" s="6" t="s">
        <v>300</v>
      </c>
    </row>
    <row r="186" spans="1:12">
      <c r="B186" s="8" t="s">
        <v>155</v>
      </c>
      <c r="C186" s="8"/>
      <c r="D186" s="9" t="s">
        <v>269</v>
      </c>
      <c r="F186" s="83"/>
      <c r="H186" s="6" t="s">
        <v>262</v>
      </c>
      <c r="I186" s="3" t="s">
        <v>90</v>
      </c>
      <c r="J186" s="6" t="s">
        <v>311</v>
      </c>
    </row>
    <row r="187" spans="1:12">
      <c r="B187" s="7"/>
      <c r="C187" s="7"/>
    </row>
    <row r="188" spans="1:12">
      <c r="A188" s="1" t="s">
        <v>61</v>
      </c>
      <c r="B188" s="10" t="s">
        <v>139</v>
      </c>
      <c r="C188" s="10"/>
    </row>
    <row r="189" spans="1:12">
      <c r="B189" s="15" t="s">
        <v>172</v>
      </c>
      <c r="C189" s="15"/>
    </row>
    <row r="190" spans="1:12">
      <c r="B190" s="15" t="s">
        <v>173</v>
      </c>
      <c r="C190" s="15" t="s">
        <v>65</v>
      </c>
      <c r="F190" s="6" t="s">
        <v>65</v>
      </c>
      <c r="G190" s="3" t="s">
        <v>65</v>
      </c>
      <c r="H190" s="3" t="s">
        <v>65</v>
      </c>
      <c r="K190" s="3" t="s">
        <v>65</v>
      </c>
      <c r="L190" s="74" t="s">
        <v>65</v>
      </c>
    </row>
    <row r="191" spans="1:12">
      <c r="B191" s="15" t="s">
        <v>174</v>
      </c>
      <c r="C191" s="15"/>
    </row>
    <row r="192" spans="1:12">
      <c r="B192" s="15" t="s">
        <v>161</v>
      </c>
      <c r="C192" s="15"/>
      <c r="L192" s="71"/>
    </row>
    <row r="193" spans="1:12">
      <c r="B193" s="8" t="s">
        <v>155</v>
      </c>
      <c r="C193" s="8"/>
      <c r="D193" s="3" t="s">
        <v>72</v>
      </c>
      <c r="K193" s="6" t="s">
        <v>284</v>
      </c>
      <c r="L193" s="71" t="s">
        <v>279</v>
      </c>
    </row>
    <row r="194" spans="1:12">
      <c r="B194" s="8"/>
      <c r="C194" s="8"/>
    </row>
    <row r="195" spans="1:12">
      <c r="A195" s="1">
        <v>25</v>
      </c>
      <c r="B195" s="10" t="s">
        <v>140</v>
      </c>
      <c r="C195" s="3" t="s">
        <v>67</v>
      </c>
      <c r="D195" s="3" t="s">
        <v>67</v>
      </c>
      <c r="E195" s="3" t="s">
        <v>67</v>
      </c>
      <c r="F195" s="3" t="s">
        <v>67</v>
      </c>
      <c r="G195" s="3" t="s">
        <v>67</v>
      </c>
      <c r="H195" s="3" t="s">
        <v>67</v>
      </c>
      <c r="I195" s="3" t="s">
        <v>67</v>
      </c>
      <c r="J195" s="3" t="s">
        <v>67</v>
      </c>
      <c r="K195" s="3" t="s">
        <v>67</v>
      </c>
      <c r="L195" s="3" t="s">
        <v>67</v>
      </c>
    </row>
    <row r="196" spans="1:12">
      <c r="B196" s="10" t="s">
        <v>141</v>
      </c>
      <c r="C196" s="10"/>
    </row>
    <row r="197" spans="1:12">
      <c r="B197" s="8" t="s">
        <v>155</v>
      </c>
      <c r="C197" s="8"/>
      <c r="L197" s="71"/>
    </row>
    <row r="198" spans="1:12">
      <c r="B198" s="5"/>
      <c r="C198" s="5"/>
    </row>
    <row r="199" spans="1:12">
      <c r="A199" s="1">
        <v>26</v>
      </c>
      <c r="B199" s="10" t="s">
        <v>142</v>
      </c>
      <c r="C199" s="10"/>
      <c r="I199" s="3" t="s">
        <v>63</v>
      </c>
    </row>
    <row r="200" spans="1:12">
      <c r="B200" s="15" t="s">
        <v>143</v>
      </c>
      <c r="C200" s="15"/>
      <c r="D200" s="73"/>
      <c r="G200" s="3" t="s">
        <v>73</v>
      </c>
      <c r="H200" s="3" t="s">
        <v>83</v>
      </c>
      <c r="L200" s="73"/>
    </row>
    <row r="201" spans="1:12">
      <c r="B201" s="15" t="s">
        <v>144</v>
      </c>
      <c r="C201" s="15"/>
      <c r="D201" s="73"/>
      <c r="G201" s="3" t="s">
        <v>73</v>
      </c>
      <c r="H201" s="3" t="s">
        <v>83</v>
      </c>
      <c r="L201" s="3" t="s">
        <v>83</v>
      </c>
    </row>
    <row r="202" spans="1:12">
      <c r="B202" s="15" t="s">
        <v>145</v>
      </c>
      <c r="C202" s="15"/>
      <c r="D202" s="73"/>
      <c r="F202" s="3" t="s">
        <v>65</v>
      </c>
      <c r="G202" s="3" t="s">
        <v>73</v>
      </c>
      <c r="H202" s="3" t="s">
        <v>83</v>
      </c>
    </row>
    <row r="203" spans="1:12">
      <c r="B203" s="8" t="s">
        <v>155</v>
      </c>
      <c r="C203" s="8"/>
      <c r="D203" s="19" t="s">
        <v>259</v>
      </c>
      <c r="F203" s="22"/>
      <c r="J203" s="10"/>
      <c r="K203" s="9" t="s">
        <v>285</v>
      </c>
      <c r="L203" s="72" t="s">
        <v>290</v>
      </c>
    </row>
    <row r="204" spans="1:12">
      <c r="A204" s="58"/>
      <c r="B204" s="59"/>
      <c r="C204" s="59"/>
      <c r="D204" s="60"/>
      <c r="E204" s="60"/>
      <c r="F204" s="60"/>
      <c r="G204" s="60"/>
      <c r="H204" s="60"/>
      <c r="I204" s="60"/>
      <c r="J204" s="60"/>
      <c r="K204" s="60"/>
      <c r="L204" s="60"/>
    </row>
    <row r="205" spans="1:12">
      <c r="B205" s="8"/>
      <c r="C205" s="8"/>
    </row>
    <row r="206" spans="1:12">
      <c r="A206" s="1" t="s">
        <v>175</v>
      </c>
      <c r="B206" s="4" t="s">
        <v>146</v>
      </c>
    </row>
    <row r="207" spans="1:12">
      <c r="B207" s="8"/>
      <c r="C207" s="8"/>
    </row>
    <row r="208" spans="1:12">
      <c r="B208" s="8"/>
      <c r="C208" s="8"/>
    </row>
    <row r="209" spans="2:9">
      <c r="B209" s="7"/>
      <c r="C209" s="7"/>
    </row>
    <row r="210" spans="2:9">
      <c r="B210" s="8"/>
      <c r="C210" s="8"/>
    </row>
    <row r="211" spans="2:9">
      <c r="B211" s="8"/>
      <c r="C211" s="8"/>
    </row>
    <row r="212" spans="2:9">
      <c r="B212" s="8"/>
      <c r="C212" s="8"/>
      <c r="I212" s="10"/>
    </row>
    <row r="213" spans="2:9">
      <c r="B213" s="8"/>
      <c r="C213" s="8"/>
    </row>
    <row r="214" spans="2:9">
      <c r="B214" s="7"/>
      <c r="C214" s="7"/>
    </row>
    <row r="215" spans="2:9">
      <c r="B215" s="8"/>
      <c r="C215" s="8"/>
    </row>
    <row r="216" spans="2:9">
      <c r="B216" s="8"/>
      <c r="C216" s="8"/>
    </row>
    <row r="217" spans="2:9">
      <c r="B217" s="8"/>
      <c r="C217" s="8"/>
    </row>
    <row r="218" spans="2:9">
      <c r="B218" s="8"/>
      <c r="C218" s="8"/>
    </row>
    <row r="219" spans="2:9">
      <c r="B219" s="8"/>
      <c r="C219" s="8"/>
    </row>
    <row r="220" spans="2:9">
      <c r="B220" s="8"/>
      <c r="C220" s="8"/>
    </row>
    <row r="221" spans="2:9">
      <c r="B221" s="7"/>
      <c r="C221" s="7"/>
    </row>
    <row r="222" spans="2:9">
      <c r="B222" s="8"/>
      <c r="C222" s="8"/>
    </row>
    <row r="223" spans="2:9">
      <c r="B223" s="8"/>
      <c r="C223" s="8"/>
    </row>
    <row r="224" spans="2:9">
      <c r="B224" s="8"/>
      <c r="C224" s="8"/>
    </row>
    <row r="225" spans="2:3">
      <c r="B225" s="8"/>
      <c r="C225" s="8"/>
    </row>
    <row r="226" spans="2:3">
      <c r="B226" s="8"/>
      <c r="C226" s="8"/>
    </row>
    <row r="227" spans="2:3">
      <c r="B227" s="7"/>
      <c r="C227" s="7"/>
    </row>
    <row r="228" spans="2:3">
      <c r="B228" s="8"/>
      <c r="C228" s="8"/>
    </row>
    <row r="229" spans="2:3">
      <c r="B229" s="8"/>
      <c r="C229" s="8"/>
    </row>
    <row r="230" spans="2:3">
      <c r="B230" s="8"/>
      <c r="C230" s="8"/>
    </row>
    <row r="231" spans="2:3" ht="24.75" customHeight="1">
      <c r="B231" s="7"/>
      <c r="C231" s="7"/>
    </row>
    <row r="232" spans="2:3" ht="12.75" customHeight="1">
      <c r="B232" s="7"/>
      <c r="C232" s="7"/>
    </row>
    <row r="233" spans="2:3" ht="12.75" customHeight="1">
      <c r="B233" s="7"/>
      <c r="C233" s="7"/>
    </row>
    <row r="234" spans="2:3">
      <c r="B234" s="7"/>
      <c r="C234" s="7"/>
    </row>
    <row r="235" spans="2:3">
      <c r="B235" s="8"/>
      <c r="C235" s="8"/>
    </row>
    <row r="236" spans="2:3">
      <c r="B236" s="8"/>
      <c r="C236" s="8"/>
    </row>
    <row r="237" spans="2:3">
      <c r="B237" s="8"/>
      <c r="C237" s="8"/>
    </row>
    <row r="238" spans="2:3">
      <c r="B238" s="8"/>
      <c r="C238" s="8"/>
    </row>
    <row r="239" spans="2:3">
      <c r="B239" s="8"/>
      <c r="C239" s="8"/>
    </row>
    <row r="240" spans="2:3">
      <c r="B240" s="8"/>
      <c r="C240" s="8"/>
    </row>
    <row r="241" spans="2:6">
      <c r="B241" s="7"/>
      <c r="C241" s="7"/>
    </row>
    <row r="242" spans="2:6">
      <c r="B242" s="8"/>
      <c r="C242" s="8"/>
    </row>
    <row r="243" spans="2:6">
      <c r="B243" s="8"/>
      <c r="C243" s="8"/>
    </row>
    <row r="244" spans="2:6">
      <c r="B244" s="8"/>
      <c r="C244" s="8"/>
    </row>
    <row r="245" spans="2:6">
      <c r="B245" s="8"/>
      <c r="C245" s="8"/>
    </row>
    <row r="246" spans="2:6">
      <c r="B246" s="8"/>
      <c r="C246" s="8"/>
    </row>
    <row r="247" spans="2:6">
      <c r="B247" s="8"/>
      <c r="C247" s="8"/>
    </row>
    <row r="248" spans="2:6">
      <c r="B248" s="7"/>
      <c r="C248" s="7"/>
      <c r="F248" s="6"/>
    </row>
    <row r="249" spans="2:6">
      <c r="B249" s="8"/>
      <c r="C249" s="8"/>
    </row>
    <row r="250" spans="2:6">
      <c r="B250" s="8"/>
      <c r="C250" s="8"/>
    </row>
    <row r="251" spans="2:6">
      <c r="B251" s="8"/>
      <c r="C251" s="8"/>
    </row>
    <row r="252" spans="2:6">
      <c r="B252" s="8"/>
      <c r="C252" s="8"/>
      <c r="F252" s="13"/>
    </row>
    <row r="253" spans="2:6">
      <c r="B253" s="8"/>
      <c r="C253" s="8"/>
    </row>
    <row r="254" spans="2:6">
      <c r="B254" s="7"/>
      <c r="C254" s="7"/>
    </row>
    <row r="255" spans="2:6">
      <c r="B255" s="8"/>
      <c r="C255" s="8"/>
    </row>
    <row r="256" spans="2:6">
      <c r="B256" s="8"/>
      <c r="C256" s="8"/>
    </row>
    <row r="257" spans="2:3">
      <c r="B257" s="8"/>
      <c r="C257" s="8"/>
    </row>
    <row r="258" spans="2:3">
      <c r="B258" s="8"/>
      <c r="C258" s="8"/>
    </row>
    <row r="259" spans="2:3">
      <c r="B259" s="8"/>
      <c r="C259" s="8"/>
    </row>
    <row r="260" spans="2:3">
      <c r="B260" s="8"/>
      <c r="C260" s="8"/>
    </row>
    <row r="261" spans="2:3">
      <c r="B261" s="8"/>
      <c r="C261" s="8"/>
    </row>
    <row r="262" spans="2:3">
      <c r="B262" s="7"/>
      <c r="C262" s="7"/>
    </row>
    <row r="263" spans="2:3">
      <c r="B263" s="8"/>
      <c r="C263" s="8"/>
    </row>
    <row r="264" spans="2:3">
      <c r="B264" s="8"/>
      <c r="C264" s="8"/>
    </row>
    <row r="265" spans="2:3">
      <c r="B265" s="8"/>
      <c r="C265" s="8"/>
    </row>
    <row r="266" spans="2:3">
      <c r="B266" s="7"/>
      <c r="C266" s="7"/>
    </row>
    <row r="267" spans="2:3">
      <c r="B267" s="8"/>
      <c r="C267" s="8"/>
    </row>
    <row r="268" spans="2:3">
      <c r="B268" s="8"/>
      <c r="C268" s="8"/>
    </row>
    <row r="269" spans="2:3">
      <c r="B269" s="8"/>
      <c r="C269" s="8"/>
    </row>
  </sheetData>
  <phoneticPr fontId="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269"/>
  <sheetViews>
    <sheetView zoomScale="75" workbookViewId="0">
      <selection activeCell="B1" sqref="B1"/>
    </sheetView>
  </sheetViews>
  <sheetFormatPr defaultRowHeight="12.75"/>
  <cols>
    <col min="1" max="1" width="6.7109375" style="1" customWidth="1"/>
    <col min="2" max="2" width="110.140625" style="4" customWidth="1"/>
    <col min="3" max="3" width="9.140625" style="4"/>
    <col min="4" max="12" width="9.140625" style="19"/>
    <col min="13" max="16384" width="9.140625" style="3"/>
  </cols>
  <sheetData>
    <row r="1" spans="1:12" ht="15.75">
      <c r="B1" s="86" t="s">
        <v>316</v>
      </c>
      <c r="C1" s="2"/>
    </row>
    <row r="2" spans="1:12">
      <c r="B2" s="2"/>
      <c r="C2" s="2"/>
    </row>
    <row r="3" spans="1:12">
      <c r="A3" s="55"/>
      <c r="B3" s="49"/>
      <c r="C3" s="49" t="s">
        <v>91</v>
      </c>
      <c r="D3" s="57" t="s">
        <v>147</v>
      </c>
      <c r="E3" s="57" t="s">
        <v>148</v>
      </c>
      <c r="F3" s="57" t="s">
        <v>149</v>
      </c>
      <c r="G3" s="57" t="s">
        <v>150</v>
      </c>
      <c r="H3" s="57" t="s">
        <v>151</v>
      </c>
      <c r="I3" s="57" t="s">
        <v>62</v>
      </c>
      <c r="J3" s="57" t="s">
        <v>152</v>
      </c>
      <c r="K3" s="57" t="s">
        <v>153</v>
      </c>
      <c r="L3" s="57" t="s">
        <v>154</v>
      </c>
    </row>
    <row r="5" spans="1:12">
      <c r="B5" s="5" t="s">
        <v>177</v>
      </c>
      <c r="C5" s="5"/>
      <c r="E5" s="9"/>
    </row>
    <row r="6" spans="1:12">
      <c r="B6" s="5"/>
      <c r="C6" s="5"/>
      <c r="E6" s="9"/>
    </row>
    <row r="7" spans="1:12">
      <c r="B7" s="14" t="s">
        <v>176</v>
      </c>
      <c r="C7" s="28"/>
      <c r="E7" s="9"/>
    </row>
    <row r="9" spans="1:12">
      <c r="A9" s="1" t="s">
        <v>209</v>
      </c>
      <c r="B9" s="7" t="s">
        <v>178</v>
      </c>
      <c r="C9" s="19">
        <f>IF('T3-1a. Domestic banks'!C9="","..", IF('T3-1a. Domestic banks'!C9="..","..",IF('T3-1a. Domestic banks'!C9="Yes",0.25,0)))</f>
        <v>0</v>
      </c>
      <c r="D9" s="19">
        <f>IF('T3-1a. Domestic banks'!D9="","..", IF('T3-1a. Domestic banks'!D9="..","..",IF('T3-1a. Domestic banks'!D9="Yes",0.25,0)))</f>
        <v>0</v>
      </c>
      <c r="E9" s="19">
        <f>IF('T3-1a. Domestic banks'!E9="","..", IF('T3-1a. Domestic banks'!E9="..","..",IF('T3-1a. Domestic banks'!E9="Yes",0.25,0)))</f>
        <v>0</v>
      </c>
      <c r="F9" s="19">
        <f>IF('T3-1a. Domestic banks'!F9="","..", IF('T3-1a. Domestic banks'!F9="..","..",IF('T3-1a. Domestic banks'!F9="Yes",0.25,0)))</f>
        <v>0</v>
      </c>
      <c r="G9" s="19">
        <f>IF('T3-1a. Domestic banks'!G9="","..", IF('T3-1a. Domestic banks'!G9="..","..",IF('T3-1a. Domestic banks'!G9="Yes",0.25,0)))</f>
        <v>0</v>
      </c>
      <c r="H9" s="19">
        <f>IF('T3-1a. Domestic banks'!H9="","..", IF('T3-1a. Domestic banks'!H9="..","..",IF('T3-1a. Domestic banks'!H9="Yes",0.25,0)))</f>
        <v>0</v>
      </c>
      <c r="I9" s="19">
        <f>IF('T3-1a. Domestic banks'!I9="","..", IF('T3-1a. Domestic banks'!I9="..","..",IF('T3-1a. Domestic banks'!I9="Yes",0.25,0)))</f>
        <v>0</v>
      </c>
      <c r="J9" s="19">
        <f>IF('T3-1a. Domestic banks'!J9="","..", IF('T3-1a. Domestic banks'!J9="..","..",IF('T3-1a. Domestic banks'!J9="Yes",0.25,0)))</f>
        <v>0</v>
      </c>
      <c r="K9" s="19">
        <f>IF('T3-1a. Domestic banks'!K9="","..", IF('T3-1a. Domestic banks'!K9="..","..",IF('T3-1a. Domestic banks'!K9="Yes",0.25,0)))</f>
        <v>0</v>
      </c>
      <c r="L9" s="19">
        <f>IF('T3-1a. Domestic banks'!L9="","..", IF('T3-1a. Domestic banks'!L9="..","..",IF('T3-1a. Domestic banks'!L9="Yes",0.25,0)))</f>
        <v>0</v>
      </c>
    </row>
    <row r="10" spans="1:12">
      <c r="B10" s="8" t="s">
        <v>179</v>
      </c>
      <c r="C10" s="19">
        <f>IF('T3-1a. Domestic banks'!C10="","..", IF('T3-1a. Domestic banks'!C10="..","..",IF('T3-1a. Domestic banks'!C10="Yes",0.25,0)))</f>
        <v>0</v>
      </c>
      <c r="D10" s="19">
        <f>IF('T3-1a. Domestic banks'!D10="","..", IF('T3-1a. Domestic banks'!D10="..","..",IF('T3-1a. Domestic banks'!D10="Yes",0.25,0)))</f>
        <v>0</v>
      </c>
      <c r="E10" s="19">
        <f>IF('T3-1a. Domestic banks'!E10="","..", IF('T3-1a. Domestic banks'!E10="..","..",IF('T3-1a. Domestic banks'!E10="Yes",0.25,0)))</f>
        <v>0</v>
      </c>
      <c r="F10" s="19">
        <f>IF('T3-1a. Domestic banks'!F10="","..", IF('T3-1a. Domestic banks'!F10="..","..",IF('T3-1a. Domestic banks'!F10="Yes",0.25,0)))</f>
        <v>0</v>
      </c>
      <c r="G10" s="19">
        <f>IF('T3-1a. Domestic banks'!G10="","..", IF('T3-1a. Domestic banks'!G10="..","..",IF('T3-1a. Domestic banks'!G10="Yes",0.25,0)))</f>
        <v>0</v>
      </c>
      <c r="H10" s="19">
        <f>IF('T3-1a. Domestic banks'!H10="","..", IF('T3-1a. Domestic banks'!H10="..","..",IF('T3-1a. Domestic banks'!H10="Yes",0.25,0)))</f>
        <v>0</v>
      </c>
      <c r="I10" s="19">
        <f>IF('T3-1a. Domestic banks'!I10="","..", IF('T3-1a. Domestic banks'!I10="..","..",IF('T3-1a. Domestic banks'!I10="Yes",0.25,0)))</f>
        <v>0</v>
      </c>
      <c r="J10" s="19">
        <f>IF('T3-1a. Domestic banks'!J10="","..", IF('T3-1a. Domestic banks'!J10="..","..",IF('T3-1a. Domestic banks'!J10="Yes",0.25,0)))</f>
        <v>0</v>
      </c>
      <c r="K10" s="19">
        <f>IF('T3-1a. Domestic banks'!K10="","..", IF('T3-1a. Domestic banks'!K10="..","..",IF('T3-1a. Domestic banks'!K10="Yes",0.25,0)))</f>
        <v>0</v>
      </c>
      <c r="L10" s="19">
        <f>IF('T3-1a. Domestic banks'!L10="","..", IF('T3-1a. Domestic banks'!L10="..","..",IF('T3-1a. Domestic banks'!L10="Yes",0.25,0)))</f>
        <v>0</v>
      </c>
    </row>
    <row r="11" spans="1:12">
      <c r="B11" s="8" t="s">
        <v>180</v>
      </c>
      <c r="C11" s="19">
        <f>IF('T3-1a. Domestic banks'!C11="","..", IF('T3-1a. Domestic banks'!C11="..","..",IF('T3-1a. Domestic banks'!C11="Yes",0.25,0)))</f>
        <v>0</v>
      </c>
      <c r="D11" s="19">
        <f>IF('T3-1a. Domestic banks'!D11="","..", IF('T3-1a. Domestic banks'!D11="..","..",IF('T3-1a. Domestic banks'!D11="Yes",0.25,0)))</f>
        <v>0</v>
      </c>
      <c r="E11" s="19">
        <f>IF('T3-1a. Domestic banks'!E11="","..", IF('T3-1a. Domestic banks'!E11="..","..",IF('T3-1a. Domestic banks'!E11="Yes",0.25,0)))</f>
        <v>0</v>
      </c>
      <c r="F11" s="19">
        <f>IF('T3-1a. Domestic banks'!F11="","..", IF('T3-1a. Domestic banks'!F11="..","..",IF('T3-1a. Domestic banks'!F11="Yes",0.25,0)))</f>
        <v>0</v>
      </c>
      <c r="G11" s="19">
        <f>IF('T3-1a. Domestic banks'!G11="","..", IF('T3-1a. Domestic banks'!G11="..","..",IF('T3-1a. Domestic banks'!G11="Yes",0.25,0)))</f>
        <v>0</v>
      </c>
      <c r="H11" s="19">
        <f>IF('T3-1a. Domestic banks'!H11="","..", IF('T3-1a. Domestic banks'!H11="..","..",IF('T3-1a. Domestic banks'!H11="Yes",0.25,0)))</f>
        <v>0.25</v>
      </c>
      <c r="I11" s="19">
        <f>IF('T3-1a. Domestic banks'!I11="","..", IF('T3-1a. Domestic banks'!I11="..","..",IF('T3-1a. Domestic banks'!I11="Yes",0.25,0)))</f>
        <v>0.25</v>
      </c>
      <c r="J11" s="19">
        <f>IF('T3-1a. Domestic banks'!J11="","..", IF('T3-1a. Domestic banks'!J11="..","..",IF('T3-1a. Domestic banks'!J11="Yes",0.25,0)))</f>
        <v>0</v>
      </c>
      <c r="K11" s="19">
        <f>IF('T3-1a. Domestic banks'!K11="","..", IF('T3-1a. Domestic banks'!K11="..","..",IF('T3-1a. Domestic banks'!K11="Yes",0.25,0)))</f>
        <v>0.25</v>
      </c>
      <c r="L11" s="19">
        <f>IF('T3-1a. Domestic banks'!L11="","..", IF('T3-1a. Domestic banks'!L11="..","..",IF('T3-1a. Domestic banks'!L11="Yes",0.25,0)))</f>
        <v>0</v>
      </c>
    </row>
    <row r="12" spans="1:12">
      <c r="B12" s="8" t="s">
        <v>181</v>
      </c>
      <c r="C12" s="19">
        <f>IF('T3-1a. Domestic banks'!C12="","..", IF('T3-1a. Domestic banks'!C12="..","..",IF('T3-1a. Domestic banks'!C12="Yes",0.25,0)))</f>
        <v>0</v>
      </c>
      <c r="D12" s="19">
        <f>IF('T3-1a. Domestic banks'!D12="","..", IF('T3-1a. Domestic banks'!D12="..","..",IF('T3-1a. Domestic banks'!D12="Yes",0.25,0)))</f>
        <v>0</v>
      </c>
      <c r="E12" s="19">
        <f>IF('T3-1a. Domestic banks'!E12="","..", IF('T3-1a. Domestic banks'!E12="..","..",IF('T3-1a. Domestic banks'!E12="Yes",0.25,0)))</f>
        <v>0</v>
      </c>
      <c r="F12" s="19">
        <f>IF('T3-1a. Domestic banks'!F12="","..", IF('T3-1a. Domestic banks'!F12="..","..",IF('T3-1a. Domestic banks'!F12="Yes",0.25,0)))</f>
        <v>0</v>
      </c>
      <c r="G12" s="19">
        <f>IF('T3-1a. Domestic banks'!G12="","..", IF('T3-1a. Domestic banks'!G12="..","..",IF('T3-1a. Domestic banks'!G12="Yes",0.25,0)))</f>
        <v>0</v>
      </c>
      <c r="H12" s="19">
        <f>IF('T3-1a. Domestic banks'!H12="","..", IF('T3-1a. Domestic banks'!H12="..","..",IF('T3-1a. Domestic banks'!H12="Yes",0.25,0)))</f>
        <v>0.25</v>
      </c>
      <c r="I12" s="19">
        <f>IF('T3-1a. Domestic banks'!I12="","..", IF('T3-1a. Domestic banks'!I12="..","..",IF('T3-1a. Domestic banks'!I12="Yes",0.25,0)))</f>
        <v>0</v>
      </c>
      <c r="J12" s="19">
        <f>IF('T3-1a. Domestic banks'!J12="","..", IF('T3-1a. Domestic banks'!J12="..","..",IF('T3-1a. Domestic banks'!J12="Yes",0.25,0)))</f>
        <v>0</v>
      </c>
      <c r="K12" s="19">
        <f>IF('T3-1a. Domestic banks'!K12="","..", IF('T3-1a. Domestic banks'!K12="..","..",IF('T3-1a. Domestic banks'!K12="Yes",0.25,0)))</f>
        <v>0.25</v>
      </c>
      <c r="L12" s="19">
        <f>IF('T3-1a. Domestic banks'!L12="","..", IF('T3-1a. Domestic banks'!L12="..","..",IF('T3-1a. Domestic banks'!L12="Yes",0.25,0)))</f>
        <v>0</v>
      </c>
    </row>
    <row r="13" spans="1:12">
      <c r="B13" s="8" t="s">
        <v>155</v>
      </c>
      <c r="C13" s="7"/>
      <c r="H13" s="23"/>
    </row>
    <row r="14" spans="1:12">
      <c r="B14" s="8"/>
      <c r="C14" s="7"/>
      <c r="H14" s="9"/>
    </row>
    <row r="15" spans="1:12">
      <c r="B15" s="14" t="s">
        <v>229</v>
      </c>
      <c r="C15" s="28"/>
      <c r="H15" s="9"/>
    </row>
    <row r="16" spans="1:12">
      <c r="B16" s="8"/>
      <c r="C16" s="7"/>
      <c r="H16" s="9"/>
    </row>
    <row r="17" spans="1:12">
      <c r="A17" s="1">
        <v>2</v>
      </c>
      <c r="B17" s="7" t="s">
        <v>210</v>
      </c>
      <c r="C17" s="7"/>
    </row>
    <row r="18" spans="1:12">
      <c r="B18" s="18" t="s">
        <v>211</v>
      </c>
      <c r="C18" s="7">
        <f>IF('T3-1a. Domestic banks'!C18="","..",IF('T3-1a. Domestic banks'!C18="Yes",1,0))</f>
        <v>0</v>
      </c>
      <c r="D18" s="7">
        <f>IF('T3-1a. Domestic banks'!D18="","..",IF('T3-1a. Domestic banks'!D18="Yes",1,0))</f>
        <v>0</v>
      </c>
      <c r="E18" s="7">
        <f>IF('T3-1a. Domestic banks'!E18="","..",IF('T3-1a. Domestic banks'!E18="Yes",1,0))</f>
        <v>0</v>
      </c>
      <c r="F18" s="7">
        <f>IF('T3-1a. Domestic banks'!F18="","..",IF('T3-1a. Domestic banks'!F18="Yes",1,0))</f>
        <v>0</v>
      </c>
      <c r="G18" s="7">
        <f>IF('T3-1a. Domestic banks'!G18="","..",IF('T3-1a. Domestic banks'!G18="Yes",1,0))</f>
        <v>0</v>
      </c>
      <c r="H18" s="7">
        <f>IF('T3-1a. Domestic banks'!H18="","..",IF('T3-1a. Domestic banks'!H18="Yes",1,0))</f>
        <v>1</v>
      </c>
      <c r="I18" s="7">
        <f>IF('T3-1a. Domestic banks'!I18="","..",IF('T3-1a. Domestic banks'!I18="Yes",1,0))</f>
        <v>0</v>
      </c>
      <c r="J18" s="7">
        <f>IF('T3-1a. Domestic banks'!J18="","..",IF('T3-1a. Domestic banks'!J18="Yes",1,0))</f>
        <v>1</v>
      </c>
      <c r="K18" s="7">
        <f>IF('T3-1a. Domestic banks'!K18="","..",IF('T3-1a. Domestic banks'!K18="Yes",1,0))</f>
        <v>1</v>
      </c>
      <c r="L18" s="7">
        <f>IF('T3-1a. Domestic banks'!L18="","..",IF('T3-1a. Domestic banks'!L18="Yes",1,0))</f>
        <v>1</v>
      </c>
    </row>
    <row r="19" spans="1:12">
      <c r="B19" s="18" t="s">
        <v>182</v>
      </c>
      <c r="C19" s="7"/>
    </row>
    <row r="20" spans="1:12">
      <c r="B20" s="8" t="s">
        <v>155</v>
      </c>
      <c r="C20" s="7"/>
    </row>
    <row r="21" spans="1:12">
      <c r="B21" s="7"/>
      <c r="C21" s="7"/>
    </row>
    <row r="22" spans="1:12">
      <c r="A22" s="1">
        <v>3</v>
      </c>
      <c r="B22" s="10" t="s">
        <v>212</v>
      </c>
      <c r="C22" s="25"/>
    </row>
    <row r="23" spans="1:12">
      <c r="B23" s="15" t="s">
        <v>183</v>
      </c>
      <c r="C23" s="25"/>
    </row>
    <row r="24" spans="1:12">
      <c r="B24" s="15" t="s">
        <v>156</v>
      </c>
      <c r="C24" s="25"/>
    </row>
    <row r="25" spans="1:12">
      <c r="B25" s="15" t="s">
        <v>157</v>
      </c>
      <c r="C25" s="25"/>
    </row>
    <row r="26" spans="1:12">
      <c r="B26" s="15" t="s">
        <v>184</v>
      </c>
      <c r="C26" s="25"/>
    </row>
    <row r="27" spans="1:12">
      <c r="B27" s="15" t="s">
        <v>185</v>
      </c>
      <c r="C27" s="25"/>
    </row>
    <row r="28" spans="1:12">
      <c r="B28" s="15" t="s">
        <v>186</v>
      </c>
      <c r="C28" s="25"/>
    </row>
    <row r="29" spans="1:12">
      <c r="B29" s="15" t="s">
        <v>158</v>
      </c>
      <c r="C29" s="25"/>
    </row>
    <row r="30" spans="1:12">
      <c r="B30" s="15" t="s">
        <v>187</v>
      </c>
      <c r="C30" s="25"/>
    </row>
    <row r="31" spans="1:12">
      <c r="B31" s="15" t="s">
        <v>159</v>
      </c>
      <c r="C31" s="25"/>
    </row>
    <row r="32" spans="1:12">
      <c r="B32" s="16" t="s">
        <v>155</v>
      </c>
      <c r="C32" s="25"/>
    </row>
    <row r="33" spans="1:12">
      <c r="B33" s="8"/>
      <c r="C33" s="7"/>
    </row>
    <row r="34" spans="1:12" ht="25.5">
      <c r="A34" s="1">
        <v>4</v>
      </c>
      <c r="B34" s="7" t="s">
        <v>213</v>
      </c>
      <c r="C34" s="7"/>
    </row>
    <row r="35" spans="1:12">
      <c r="B35" s="15" t="s">
        <v>188</v>
      </c>
      <c r="C35" s="25">
        <f>IF('T3-1a. Domestic banks'!C35="Yes",0.5,0)</f>
        <v>0.5</v>
      </c>
      <c r="D35" s="25">
        <f>IF('T3-1a. Domestic banks'!D35="Yes",0.5,0)</f>
        <v>0</v>
      </c>
      <c r="E35" s="25">
        <f>IF('T3-1a. Domestic banks'!E35="Yes",0.5,0)</f>
        <v>0</v>
      </c>
      <c r="F35" s="25">
        <f>IF('T3-1a. Domestic banks'!F35="Yes",0.5,0)</f>
        <v>0.5</v>
      </c>
      <c r="G35" s="25">
        <f>IF('T3-1a. Domestic banks'!G35="Yes",0.5,0)</f>
        <v>0</v>
      </c>
      <c r="H35" s="25">
        <f>IF('T3-1a. Domestic banks'!H35="Yes",0.5,0)</f>
        <v>0.5</v>
      </c>
      <c r="I35" s="25">
        <f>IF('T3-1a. Domestic banks'!I35="Yes",0.5,0)</f>
        <v>0</v>
      </c>
      <c r="J35" s="25">
        <f>IF('T3-1a. Domestic banks'!J35="Yes",0.5,0)</f>
        <v>0</v>
      </c>
      <c r="K35" s="25">
        <f>IF('T3-1a. Domestic banks'!K35="Yes",0.5,0)</f>
        <v>0.5</v>
      </c>
      <c r="L35" s="25">
        <f>IF('T3-1a. Domestic banks'!L35="Yes",0.5,0)</f>
        <v>0.5</v>
      </c>
    </row>
    <row r="36" spans="1:12">
      <c r="B36" s="15" t="s">
        <v>189</v>
      </c>
      <c r="C36" s="25">
        <f>IF('T3-1a. Domestic banks'!C36="Yes",0.3,0)</f>
        <v>0.3</v>
      </c>
      <c r="D36" s="25">
        <f>IF('T3-1a. Domestic banks'!D36="Yes",0.3,0)</f>
        <v>0</v>
      </c>
      <c r="E36" s="25">
        <f>IF('T3-1a. Domestic banks'!E36="Yes",0.3,0)</f>
        <v>0</v>
      </c>
      <c r="F36" s="25">
        <f>IF('T3-1a. Domestic banks'!F36="Yes",0.3,0)</f>
        <v>0</v>
      </c>
      <c r="G36" s="25">
        <f>IF('T3-1a. Domestic banks'!G36="Yes",0.3,0)</f>
        <v>0</v>
      </c>
      <c r="H36" s="25">
        <f>IF('T3-1a. Domestic banks'!H36="Yes",0.3,0)</f>
        <v>0.3</v>
      </c>
      <c r="I36" s="25">
        <f>IF('T3-1a. Domestic banks'!I36="Yes",0.3,0)</f>
        <v>0</v>
      </c>
      <c r="J36" s="25">
        <f>IF('T3-1a. Domestic banks'!J36="Yes",0.3,0)</f>
        <v>0</v>
      </c>
      <c r="K36" s="25">
        <f>IF('T3-1a. Domestic banks'!K36="Yes",0.3,0)</f>
        <v>0</v>
      </c>
      <c r="L36" s="25">
        <f>IF('T3-1a. Domestic banks'!L36="Yes",0.3,0)</f>
        <v>0</v>
      </c>
    </row>
    <row r="37" spans="1:12">
      <c r="B37" s="15" t="s">
        <v>190</v>
      </c>
      <c r="C37" s="25">
        <f>IF('T3-1a. Domestic banks'!C37="Yes",0.2,0)</f>
        <v>0</v>
      </c>
      <c r="D37" s="25">
        <f>IF('T3-1a. Domestic banks'!D37="Yes",0.2,0)</f>
        <v>0</v>
      </c>
      <c r="E37" s="25">
        <f>IF('T3-1a. Domestic banks'!E37="Yes",0.2,0)</f>
        <v>0</v>
      </c>
      <c r="F37" s="25">
        <f>IF('T3-1a. Domestic banks'!F37="Yes",0.2,0)</f>
        <v>0.2</v>
      </c>
      <c r="G37" s="25">
        <f>IF('T3-1a. Domestic banks'!G37="Yes",0.2,0)</f>
        <v>0</v>
      </c>
      <c r="H37" s="25">
        <f>IF('T3-1a. Domestic banks'!H37="Yes",0.2,0)</f>
        <v>0.2</v>
      </c>
      <c r="I37" s="25">
        <f>IF('T3-1a. Domestic banks'!I37="Yes",0.2,0)</f>
        <v>0</v>
      </c>
      <c r="J37" s="25">
        <f>IF('T3-1a. Domestic banks'!J37="Yes",0.2,0)</f>
        <v>0</v>
      </c>
      <c r="K37" s="25">
        <f>IF('T3-1a. Domestic banks'!K37="Yes",0.2,0)</f>
        <v>0</v>
      </c>
      <c r="L37" s="25">
        <f>IF('T3-1a. Domestic banks'!L37="Yes",0.2,0)</f>
        <v>0.2</v>
      </c>
    </row>
    <row r="38" spans="1:12">
      <c r="B38" s="15" t="s">
        <v>191</v>
      </c>
      <c r="C38" s="25"/>
      <c r="J38" s="19" t="s">
        <v>65</v>
      </c>
    </row>
    <row r="39" spans="1:12">
      <c r="B39" s="16" t="s">
        <v>155</v>
      </c>
      <c r="C39" s="25"/>
    </row>
    <row r="40" spans="1:12">
      <c r="B40" s="8"/>
      <c r="C40" s="7"/>
    </row>
    <row r="41" spans="1:12">
      <c r="A41" s="1">
        <v>5</v>
      </c>
      <c r="B41" s="10" t="s">
        <v>192</v>
      </c>
      <c r="C41" s="19"/>
    </row>
    <row r="42" spans="1:12">
      <c r="B42" s="15" t="s">
        <v>193</v>
      </c>
      <c r="C42" s="25" t="str">
        <f>IF('T3-1a. Domestic banks'!C41="NA","",IF('T3-1a. Domestic banks'!C42="No",0.3,0))</f>
        <v/>
      </c>
      <c r="D42" s="25" t="str">
        <f>IF('T3-1a. Domestic banks'!D41="NA","",IF('T3-1a. Domestic banks'!D42="No",0.3,0))</f>
        <v/>
      </c>
      <c r="E42" s="25" t="str">
        <f>IF('T3-1a. Domestic banks'!E41="NA","",IF('T3-1a. Domestic banks'!E42="No",0.3,0))</f>
        <v/>
      </c>
      <c r="F42" s="25" t="str">
        <f>IF('T3-1a. Domestic banks'!F41="NA","",IF('T3-1a. Domestic banks'!F42="No",0.3,0))</f>
        <v/>
      </c>
      <c r="G42" s="25" t="str">
        <f>IF('T3-1a. Domestic banks'!G41="NA","",IF('T3-1a. Domestic banks'!G42="No",0.3,0))</f>
        <v/>
      </c>
      <c r="H42" s="25" t="str">
        <f>IF('T3-1a. Domestic banks'!H41="NA","",IF('T3-1a. Domestic banks'!H42="No",0.3,0))</f>
        <v/>
      </c>
      <c r="I42" s="25" t="str">
        <f>IF('T3-1a. Domestic banks'!I41="NA","",IF('T3-1a. Domestic banks'!I42="No",0.3,0))</f>
        <v/>
      </c>
      <c r="J42" s="25" t="str">
        <f>IF('T3-1a. Domestic banks'!J41="NA","",IF('T3-1a. Domestic banks'!J42="No",0.3,0))</f>
        <v/>
      </c>
      <c r="K42" s="25" t="str">
        <f>IF('T3-1a. Domestic banks'!K41="NA","",IF('T3-1a. Domestic banks'!K42="No",0.3,0))</f>
        <v/>
      </c>
      <c r="L42" s="25" t="str">
        <f>IF('T3-1a. Domestic banks'!L41="NA","",IF('T3-1a. Domestic banks'!L42="No",0.3,0))</f>
        <v/>
      </c>
    </row>
    <row r="43" spans="1:12">
      <c r="B43" s="15" t="s">
        <v>194</v>
      </c>
      <c r="C43" s="25" t="str">
        <f>IF('T3-1a. Domestic banks'!C41="NA","",IF('T3-1a. Domestic banks'!C43="No",0.2,0))</f>
        <v/>
      </c>
      <c r="D43" s="25" t="str">
        <f>IF('T3-1a. Domestic banks'!D41="NA","",IF('T3-1a. Domestic banks'!D43="No",0.2,0))</f>
        <v/>
      </c>
      <c r="E43" s="25" t="str">
        <f>IF('T3-1a. Domestic banks'!E41="NA","",IF('T3-1a. Domestic banks'!E43="No",0.2,0))</f>
        <v/>
      </c>
      <c r="F43" s="25" t="str">
        <f>IF('T3-1a. Domestic banks'!F41="NA","",IF('T3-1a. Domestic banks'!F43="No",0.2,0))</f>
        <v/>
      </c>
      <c r="G43" s="25" t="str">
        <f>IF('T3-1a. Domestic banks'!G41="NA","",IF('T3-1a. Domestic banks'!G43="No",0.2,0))</f>
        <v/>
      </c>
      <c r="H43" s="25" t="str">
        <f>IF('T3-1a. Domestic banks'!H41="NA","",IF('T3-1a. Domestic banks'!H43="No",0.2,0))</f>
        <v/>
      </c>
      <c r="I43" s="25" t="str">
        <f>IF('T3-1a. Domestic banks'!I41="NA","",IF('T3-1a. Domestic banks'!I43="No",0.2,0))</f>
        <v/>
      </c>
      <c r="J43" s="25" t="str">
        <f>IF('T3-1a. Domestic banks'!J41="NA","",IF('T3-1a. Domestic banks'!J43="No",0.2,0))</f>
        <v/>
      </c>
      <c r="K43" s="25" t="str">
        <f>IF('T3-1a. Domestic banks'!K41="NA","",IF('T3-1a. Domestic banks'!K43="No",0.2,0))</f>
        <v/>
      </c>
      <c r="L43" s="25" t="str">
        <f>IF('T3-1a. Domestic banks'!L41="NA","",IF('T3-1a. Domestic banks'!L43="No",0.2,0))</f>
        <v/>
      </c>
    </row>
    <row r="44" spans="1:12">
      <c r="B44" s="15" t="s">
        <v>195</v>
      </c>
      <c r="C44" s="25" t="str">
        <f>IF('T3-1a. Domestic banks'!C41="NA","",IF('T3-1a. Domestic banks'!C44="No",0.4,0))</f>
        <v/>
      </c>
      <c r="D44" s="25" t="str">
        <f>IF('T3-1a. Domestic banks'!D41="NA","",IF('T3-1a. Domestic banks'!D44="No",0.4,0))</f>
        <v/>
      </c>
      <c r="E44" s="25" t="str">
        <f>IF('T3-1a. Domestic banks'!E41="NA","",IF('T3-1a. Domestic banks'!E44="No",0.4,0))</f>
        <v/>
      </c>
      <c r="F44" s="25" t="str">
        <f>IF('T3-1a. Domestic banks'!F41="NA","",IF('T3-1a. Domestic banks'!F44="No",0.4,0))</f>
        <v/>
      </c>
      <c r="G44" s="25" t="str">
        <f>IF('T3-1a. Domestic banks'!G41="NA","",IF('T3-1a. Domestic banks'!G44="No",0.4,0))</f>
        <v/>
      </c>
      <c r="H44" s="25" t="str">
        <f>IF('T3-1a. Domestic banks'!H41="NA","",IF('T3-1a. Domestic banks'!H44="No",0.4,0))</f>
        <v/>
      </c>
      <c r="I44" s="25" t="str">
        <f>IF('T3-1a. Domestic banks'!I41="NA","",IF('T3-1a. Domestic banks'!I44="No",0.4,0))</f>
        <v/>
      </c>
      <c r="J44" s="25" t="str">
        <f>IF('T3-1a. Domestic banks'!J41="NA","",IF('T3-1a. Domestic banks'!J44="No",0.4,0))</f>
        <v/>
      </c>
      <c r="K44" s="25" t="str">
        <f>IF('T3-1a. Domestic banks'!K41="NA","",IF('T3-1a. Domestic banks'!K44="No",0.4,0))</f>
        <v/>
      </c>
      <c r="L44" s="25" t="str">
        <f>IF('T3-1a. Domestic banks'!L41="NA","",IF('T3-1a. Domestic banks'!L44="No",0.4,0))</f>
        <v/>
      </c>
    </row>
    <row r="45" spans="1:12">
      <c r="B45" s="15" t="s">
        <v>196</v>
      </c>
      <c r="C45" s="25" t="str">
        <f>IF('T3-1a. Domestic banks'!C41="NA","",IF('T3-1a. Domestic banks'!C45="No",0.1,0))</f>
        <v/>
      </c>
      <c r="D45" s="25" t="str">
        <f>IF('T3-1a. Domestic banks'!D41="NA","",IF('T3-1a. Domestic banks'!D45="No",0.1,0))</f>
        <v/>
      </c>
      <c r="E45" s="25" t="str">
        <f>IF('T3-1a. Domestic banks'!E41="NA","",IF('T3-1a. Domestic banks'!E45="No",0.1,0))</f>
        <v/>
      </c>
      <c r="F45" s="25" t="str">
        <f>IF('T3-1a. Domestic banks'!F41="NA","",IF('T3-1a. Domestic banks'!F45="No",0.1,0))</f>
        <v/>
      </c>
      <c r="G45" s="25" t="str">
        <f>IF('T3-1a. Domestic banks'!G41="NA","",IF('T3-1a. Domestic banks'!G45="No",0.1,0))</f>
        <v/>
      </c>
      <c r="H45" s="25" t="str">
        <f>IF('T3-1a. Domestic banks'!H41="NA","",IF('T3-1a. Domestic banks'!H45="No",0.1,0))</f>
        <v/>
      </c>
      <c r="I45" s="25" t="str">
        <f>IF('T3-1a. Domestic banks'!I41="NA","",IF('T3-1a. Domestic banks'!I45="No",0.1,0))</f>
        <v/>
      </c>
      <c r="J45" s="25" t="str">
        <f>IF('T3-1a. Domestic banks'!J41="NA","",IF('T3-1a. Domestic banks'!J45="No",0.1,0))</f>
        <v/>
      </c>
      <c r="K45" s="25" t="str">
        <f>IF('T3-1a. Domestic banks'!K41="NA","",IF('T3-1a. Domestic banks'!K45="No",0.1,0))</f>
        <v/>
      </c>
      <c r="L45" s="25" t="str">
        <f>IF('T3-1a. Domestic banks'!L41="NA","",IF('T3-1a. Domestic banks'!L45="No",0.1,0))</f>
        <v/>
      </c>
    </row>
    <row r="46" spans="1:12">
      <c r="B46" s="8" t="s">
        <v>155</v>
      </c>
      <c r="C46" s="7"/>
    </row>
    <row r="47" spans="1:12">
      <c r="B47" s="8"/>
      <c r="C47" s="7"/>
    </row>
    <row r="48" spans="1:12">
      <c r="A48" s="1">
        <v>6</v>
      </c>
      <c r="B48" s="10" t="s">
        <v>214</v>
      </c>
      <c r="C48" s="25"/>
    </row>
    <row r="49" spans="1:12">
      <c r="B49" s="15" t="s">
        <v>197</v>
      </c>
      <c r="C49" s="25">
        <f>IF('T3-1a. Domestic banks'!C48="Not allowed",1,IF('T3-1a. Domestic banks'!C49="Yes",1,0))</f>
        <v>0</v>
      </c>
      <c r="D49" s="25">
        <f>IF('T3-1a. Domestic banks'!D48="Not allowed",1,IF('T3-1a. Domestic banks'!D49="Yes",1,0))</f>
        <v>0</v>
      </c>
      <c r="E49" s="25">
        <f>IF('T3-1a. Domestic banks'!E48="Not allowed",1,IF('T3-1a. Domestic banks'!E49="Yes",1,0))</f>
        <v>0</v>
      </c>
      <c r="F49" s="25">
        <f>IF('T3-1a. Domestic banks'!F48="Not allowed",1,IF('T3-1a. Domestic banks'!F49="Yes",1,0))</f>
        <v>0</v>
      </c>
      <c r="G49" s="25">
        <f>IF('T3-1a. Domestic banks'!G48="Not allowed",1,IF('T3-1a. Domestic banks'!G49="Yes",1,0))</f>
        <v>0</v>
      </c>
      <c r="H49" s="25">
        <f>IF('T3-1a. Domestic banks'!H48="Not allowed",1,IF('T3-1a. Domestic banks'!H49="Yes",1,0))</f>
        <v>0</v>
      </c>
      <c r="I49" s="25">
        <f>IF('T3-1a. Domestic banks'!I48="Not allowed",1,IF('T3-1a. Domestic banks'!I49="Yes",1,0))</f>
        <v>0</v>
      </c>
      <c r="J49" s="25">
        <f>IF('T3-1a. Domestic banks'!J48="Not allowed",1,IF('T3-1a. Domestic banks'!J49="Yes",1,0))</f>
        <v>0</v>
      </c>
      <c r="K49" s="25">
        <f>IF('T3-1a. Domestic banks'!K48="Not allowed",1,IF('T3-1a. Domestic banks'!K49="Yes",1,0))</f>
        <v>0</v>
      </c>
      <c r="L49" s="25">
        <f>IF('T3-1a. Domestic banks'!L48="Not allowed",1,IF('T3-1a. Domestic banks'!L49="Yes",1,0))</f>
        <v>0</v>
      </c>
    </row>
    <row r="50" spans="1:12">
      <c r="B50" s="15" t="s">
        <v>198</v>
      </c>
      <c r="C50" s="25">
        <f>IF('T3-1a. Domestic banks'!C50="Yes",0.25,0)</f>
        <v>0</v>
      </c>
      <c r="D50" s="25">
        <f>IF('T3-1a. Domestic banks'!D50="Yes",0.25,0)</f>
        <v>0</v>
      </c>
      <c r="E50" s="25">
        <f>IF('T3-1a. Domestic banks'!E50="Yes",0.25,0)</f>
        <v>0</v>
      </c>
      <c r="F50" s="25">
        <f>IF('T3-1a. Domestic banks'!F50="Yes",0.25,0)</f>
        <v>0</v>
      </c>
      <c r="G50" s="25">
        <f>IF('T3-1a. Domestic banks'!G50="Yes",0.25,0)</f>
        <v>0</v>
      </c>
      <c r="H50" s="25">
        <f>IF('T3-1a. Domestic banks'!H50="Yes",0.25,0)</f>
        <v>0</v>
      </c>
      <c r="I50" s="25">
        <f>IF('T3-1a. Domestic banks'!I50="Yes",0.25,0)</f>
        <v>0</v>
      </c>
      <c r="J50" s="25">
        <f>IF('T3-1a. Domestic banks'!J50="Yes",0.25,0)</f>
        <v>0</v>
      </c>
      <c r="K50" s="25">
        <f>IF('T3-1a. Domestic banks'!K50="Yes",0.25,0)</f>
        <v>0</v>
      </c>
      <c r="L50" s="25">
        <f>IF('T3-1a. Domestic banks'!L50="Yes",0.25,0)</f>
        <v>0</v>
      </c>
    </row>
    <row r="51" spans="1:12">
      <c r="B51" s="15" t="s">
        <v>199</v>
      </c>
      <c r="C51" s="25">
        <f>IF('T3-1a. Domestic banks'!C51="Yes",0.25,0)</f>
        <v>0</v>
      </c>
      <c r="D51" s="25">
        <f>IF('T3-1a. Domestic banks'!D51="Yes",0.25,0)</f>
        <v>0</v>
      </c>
      <c r="E51" s="25">
        <f>IF('T3-1a. Domestic banks'!E51="Yes",0.25,0)</f>
        <v>0</v>
      </c>
      <c r="F51" s="25">
        <f>IF('T3-1a. Domestic banks'!F51="Yes",0.25,0)</f>
        <v>0</v>
      </c>
      <c r="G51" s="25">
        <f>IF('T3-1a. Domestic banks'!G51="Yes",0.25,0)</f>
        <v>0</v>
      </c>
      <c r="H51" s="25">
        <f>IF('T3-1a. Domestic banks'!H51="Yes",0.25,0)</f>
        <v>0</v>
      </c>
      <c r="I51" s="25">
        <f>IF('T3-1a. Domestic banks'!I51="Yes",0.25,0)</f>
        <v>0</v>
      </c>
      <c r="J51" s="25">
        <f>IF('T3-1a. Domestic banks'!J51="Yes",0.25,0)</f>
        <v>0</v>
      </c>
      <c r="K51" s="25">
        <f>IF('T3-1a. Domestic banks'!K51="Yes",0.25,0)</f>
        <v>0</v>
      </c>
      <c r="L51" s="25">
        <f>IF('T3-1a. Domestic banks'!L51="Yes",0.25,0)</f>
        <v>0</v>
      </c>
    </row>
    <row r="52" spans="1:12">
      <c r="B52" s="15" t="s">
        <v>200</v>
      </c>
      <c r="C52" s="25">
        <f>IF('T3-1a. Domestic banks'!C52="Yes",0.25,0)</f>
        <v>0</v>
      </c>
      <c r="D52" s="25">
        <f>IF('T3-1a. Domestic banks'!D52="Yes",0.25,0)</f>
        <v>0</v>
      </c>
      <c r="E52" s="25">
        <f>IF('T3-1a. Domestic banks'!E52="Yes",0.25,0)</f>
        <v>0</v>
      </c>
      <c r="F52" s="25">
        <f>IF('T3-1a. Domestic banks'!F52="Yes",0.25,0)</f>
        <v>0</v>
      </c>
      <c r="G52" s="25">
        <f>IF('T3-1a. Domestic banks'!G52="Yes",0.25,0)</f>
        <v>0</v>
      </c>
      <c r="H52" s="25">
        <f>IF('T3-1a. Domestic banks'!H52="Yes",0.25,0)</f>
        <v>0</v>
      </c>
      <c r="I52" s="25">
        <f>IF('T3-1a. Domestic banks'!I52="Yes",0.25,0)</f>
        <v>0</v>
      </c>
      <c r="J52" s="25">
        <f>IF('T3-1a. Domestic banks'!J52="Yes",0.25,0)</f>
        <v>0</v>
      </c>
      <c r="K52" s="25">
        <f>IF('T3-1a. Domestic banks'!K52="Yes",0.25,0)</f>
        <v>0</v>
      </c>
      <c r="L52" s="25">
        <f>IF('T3-1a. Domestic banks'!L52="Yes",0.25,0)</f>
        <v>0</v>
      </c>
    </row>
    <row r="53" spans="1:12">
      <c r="B53" s="15" t="s">
        <v>201</v>
      </c>
      <c r="C53" s="25">
        <f>IF('T3-1a. Domestic banks'!C53="Yes",0.25,0)</f>
        <v>0</v>
      </c>
      <c r="D53" s="25">
        <f>IF('T3-1a. Domestic banks'!D53="Yes",0.25,0)</f>
        <v>0</v>
      </c>
      <c r="E53" s="25">
        <f>IF('T3-1a. Domestic banks'!E53="Yes",0.25,0)</f>
        <v>0</v>
      </c>
      <c r="F53" s="25">
        <f>IF('T3-1a. Domestic banks'!F53="Yes",0.25,0)</f>
        <v>0</v>
      </c>
      <c r="G53" s="25">
        <f>IF('T3-1a. Domestic banks'!G53="Yes",0.25,0)</f>
        <v>0</v>
      </c>
      <c r="H53" s="25">
        <f>IF('T3-1a. Domestic banks'!H53="Yes",0.25,0)</f>
        <v>0</v>
      </c>
      <c r="I53" s="25">
        <f>IF('T3-1a. Domestic banks'!I53="Yes",0.25,0)</f>
        <v>0</v>
      </c>
      <c r="J53" s="25">
        <f>IF('T3-1a. Domestic banks'!J53="Yes",0.25,0)</f>
        <v>0</v>
      </c>
      <c r="K53" s="25">
        <f>IF('T3-1a. Domestic banks'!K53="Yes",0.25,0)</f>
        <v>0</v>
      </c>
      <c r="L53" s="25">
        <f>IF('T3-1a. Domestic banks'!L53="Yes",0.25,0)</f>
        <v>0</v>
      </c>
    </row>
    <row r="54" spans="1:12">
      <c r="B54" s="15" t="s">
        <v>202</v>
      </c>
      <c r="C54" s="25"/>
    </row>
    <row r="55" spans="1:12">
      <c r="B55" s="8" t="s">
        <v>155</v>
      </c>
      <c r="C55" s="7"/>
    </row>
    <row r="57" spans="1:12">
      <c r="A57" s="1">
        <v>7</v>
      </c>
      <c r="B57" s="10" t="s">
        <v>215</v>
      </c>
      <c r="C57" s="25"/>
    </row>
    <row r="58" spans="1:12">
      <c r="B58" s="15" t="s">
        <v>203</v>
      </c>
      <c r="C58" s="25">
        <f>IF('T3-1a. Domestic banks'!C57="Not allowed",1,IF('T3-1a. Domestic banks'!C58="Yes",1,0))</f>
        <v>0</v>
      </c>
      <c r="D58" s="25">
        <f>IF('T3-1a. Domestic banks'!D57="Not allowed",1,IF('T3-1a. Domestic banks'!D58="Yes",1,0))</f>
        <v>0</v>
      </c>
      <c r="E58" s="25">
        <f>IF('T3-1a. Domestic banks'!E57="Not allowed",1,IF('T3-1a. Domestic banks'!E58="Yes",1,0))</f>
        <v>0</v>
      </c>
      <c r="F58" s="25">
        <f>IF('T3-1a. Domestic banks'!F57="Not allowed",1,IF('T3-1a. Domestic banks'!F58="Yes",1,0))</f>
        <v>0</v>
      </c>
      <c r="G58" s="25">
        <f>IF('T3-1a. Domestic banks'!G57="Not allowed",1,IF('T3-1a. Domestic banks'!G58="Yes",1,0))</f>
        <v>0</v>
      </c>
      <c r="H58" s="25">
        <f>IF('T3-1a. Domestic banks'!H57="Not allowed",1,IF('T3-1a. Domestic banks'!H58="Yes",1,0))</f>
        <v>0</v>
      </c>
      <c r="I58" s="25">
        <f>IF('T3-1a. Domestic banks'!I57="Not allowed",1,IF('T3-1a. Domestic banks'!I58="Yes",1,0))</f>
        <v>0</v>
      </c>
      <c r="J58" s="25">
        <f>IF('T3-1a. Domestic banks'!J57="Not allowed",1,IF('T3-1a. Domestic banks'!J58="Yes",1,0))</f>
        <v>0</v>
      </c>
      <c r="K58" s="25">
        <f>IF('T3-1a. Domestic banks'!K57="Not allowed",1,IF('T3-1a. Domestic banks'!K58="Yes",1,0))</f>
        <v>0</v>
      </c>
      <c r="L58" s="25">
        <f>IF('T3-1a. Domestic banks'!L57="Not allowed",1,IF('T3-1a. Domestic banks'!L58="Yes",1,0))</f>
        <v>0</v>
      </c>
    </row>
    <row r="59" spans="1:12">
      <c r="B59" s="15" t="s">
        <v>204</v>
      </c>
      <c r="C59" s="25">
        <f>IF('T3-1a. Domestic banks'!C59="Yes",0.25,0)</f>
        <v>0</v>
      </c>
      <c r="D59" s="25">
        <f>IF('T3-1a. Domestic banks'!D59="Yes",0.25,0)</f>
        <v>0</v>
      </c>
      <c r="E59" s="25">
        <f>IF('T3-1a. Domestic banks'!E59="Yes",0.25,0)</f>
        <v>0</v>
      </c>
      <c r="F59" s="25">
        <f>IF('T3-1a. Domestic banks'!F59="Yes",0.25,0)</f>
        <v>0</v>
      </c>
      <c r="G59" s="25">
        <f>IF('T3-1a. Domestic banks'!G59="Yes",0.25,0)</f>
        <v>0</v>
      </c>
      <c r="H59" s="25">
        <f>IF('T3-1a. Domestic banks'!H59="Yes",0.25,0)</f>
        <v>0</v>
      </c>
      <c r="I59" s="25">
        <f>IF('T3-1a. Domestic banks'!I59="Yes",0.25,0)</f>
        <v>0.25</v>
      </c>
      <c r="J59" s="25">
        <f>IF('T3-1a. Domestic banks'!J59="Yes",0.25,0)</f>
        <v>0</v>
      </c>
      <c r="K59" s="25">
        <f>IF('T3-1a. Domestic banks'!K59="Yes",0.25,0)</f>
        <v>0</v>
      </c>
      <c r="L59" s="25">
        <f>IF('T3-1a. Domestic banks'!L59="Yes",0.25,0)</f>
        <v>0.25</v>
      </c>
    </row>
    <row r="60" spans="1:12">
      <c r="B60" s="15" t="s">
        <v>205</v>
      </c>
      <c r="C60" s="25">
        <f>IF('T3-1a. Domestic banks'!C60="Yes",0.25,0)</f>
        <v>0</v>
      </c>
      <c r="D60" s="25">
        <f>IF('T3-1a. Domestic banks'!D60="Yes",0.25,0)</f>
        <v>0</v>
      </c>
      <c r="E60" s="25">
        <f>IF('T3-1a. Domestic banks'!E60="Yes",0.25,0)</f>
        <v>0</v>
      </c>
      <c r="F60" s="25">
        <f>IF('T3-1a. Domestic banks'!F60="Yes",0.25,0)</f>
        <v>0</v>
      </c>
      <c r="G60" s="25">
        <f>IF('T3-1a. Domestic banks'!G60="Yes",0.25,0)</f>
        <v>0</v>
      </c>
      <c r="H60" s="25">
        <f>IF('T3-1a. Domestic banks'!H60="Yes",0.25,0)</f>
        <v>0</v>
      </c>
      <c r="I60" s="25">
        <f>IF('T3-1a. Domestic banks'!I60="Yes",0.25,0)</f>
        <v>0</v>
      </c>
      <c r="J60" s="25">
        <f>IF('T3-1a. Domestic banks'!J60="Yes",0.25,0)</f>
        <v>0</v>
      </c>
      <c r="K60" s="25">
        <f>IF('T3-1a. Domestic banks'!K60="Yes",0.25,0)</f>
        <v>0</v>
      </c>
      <c r="L60" s="25">
        <f>IF('T3-1a. Domestic banks'!L60="Yes",0.25,0)</f>
        <v>0</v>
      </c>
    </row>
    <row r="61" spans="1:12">
      <c r="B61" s="15" t="s">
        <v>206</v>
      </c>
      <c r="C61" s="25">
        <f>IF('T3-1a. Domestic banks'!C61="Yes",0.25,0)</f>
        <v>0</v>
      </c>
      <c r="D61" s="25">
        <f>IF('T3-1a. Domestic banks'!D61="Yes",0.25,0)</f>
        <v>0</v>
      </c>
      <c r="E61" s="25">
        <f>IF('T3-1a. Domestic banks'!E61="Yes",0.25,0)</f>
        <v>0.25</v>
      </c>
      <c r="F61" s="25">
        <f>IF('T3-1a. Domestic banks'!F61="Yes",0.25,0)</f>
        <v>0</v>
      </c>
      <c r="G61" s="25">
        <f>IF('T3-1a. Domestic banks'!G61="Yes",0.25,0)</f>
        <v>0</v>
      </c>
      <c r="H61" s="25">
        <f>IF('T3-1a. Domestic banks'!H61="Yes",0.25,0)</f>
        <v>0</v>
      </c>
      <c r="I61" s="25">
        <f>IF('T3-1a. Domestic banks'!I61="Yes",0.25,0)</f>
        <v>0.25</v>
      </c>
      <c r="J61" s="25">
        <f>IF('T3-1a. Domestic banks'!J61="Yes",0.25,0)</f>
        <v>0</v>
      </c>
      <c r="K61" s="25">
        <f>IF('T3-1a. Domestic banks'!K61="Yes",0.25,0)</f>
        <v>0</v>
      </c>
      <c r="L61" s="25">
        <f>IF('T3-1a. Domestic banks'!L61="Yes",0.25,0)</f>
        <v>0</v>
      </c>
    </row>
    <row r="62" spans="1:12">
      <c r="B62" s="15" t="s">
        <v>207</v>
      </c>
      <c r="C62" s="25">
        <f>IF('T3-1a. Domestic banks'!C62="Yes",0.25,0)</f>
        <v>0</v>
      </c>
      <c r="D62" s="25">
        <f>IF('T3-1a. Domestic banks'!D62="Yes",0.25,0)</f>
        <v>0</v>
      </c>
      <c r="E62" s="25">
        <f>IF('T3-1a. Domestic banks'!E62="Yes",0.25,0)</f>
        <v>0</v>
      </c>
      <c r="F62" s="25">
        <f>IF('T3-1a. Domestic banks'!F62="Yes",0.25,0)</f>
        <v>0</v>
      </c>
      <c r="G62" s="25">
        <f>IF('T3-1a. Domestic banks'!G62="Yes",0.25,0)</f>
        <v>0</v>
      </c>
      <c r="H62" s="25">
        <f>IF('T3-1a. Domestic banks'!H62="Yes",0.25,0)</f>
        <v>0</v>
      </c>
      <c r="I62" s="25">
        <f>IF('T3-1a. Domestic banks'!I62="Yes",0.25,0)</f>
        <v>0</v>
      </c>
      <c r="J62" s="25">
        <f>IF('T3-1a. Domestic banks'!J62="Yes",0.25,0)</f>
        <v>0</v>
      </c>
      <c r="K62" s="25">
        <f>IF('T3-1a. Domestic banks'!K62="Yes",0.25,0)</f>
        <v>0</v>
      </c>
      <c r="L62" s="25">
        <f>IF('T3-1a. Domestic banks'!L62="Yes",0.25,0)</f>
        <v>0</v>
      </c>
    </row>
    <row r="63" spans="1:12">
      <c r="B63" s="15" t="s">
        <v>208</v>
      </c>
      <c r="C63" s="25"/>
      <c r="G63" s="25"/>
      <c r="J63" s="11"/>
    </row>
    <row r="64" spans="1:12">
      <c r="B64" s="8" t="s">
        <v>155</v>
      </c>
      <c r="C64" s="7"/>
      <c r="G64" s="25"/>
      <c r="J64" s="11"/>
    </row>
    <row r="65" spans="1:12">
      <c r="B65" s="8"/>
      <c r="C65" s="7"/>
    </row>
    <row r="66" spans="1:12" ht="12.75" customHeight="1">
      <c r="A66" s="1" t="s">
        <v>216</v>
      </c>
      <c r="B66" s="10" t="s">
        <v>222</v>
      </c>
      <c r="C66" s="25"/>
      <c r="G66" s="25"/>
      <c r="H66" s="25"/>
    </row>
    <row r="67" spans="1:12">
      <c r="B67" s="15" t="s">
        <v>217</v>
      </c>
      <c r="C67" s="25">
        <f>IF('T3-1a. Domestic banks'!C66="Not allowed",1,IF('T3-1a. Domestic banks'!C67="","..",IF('T3-1a. Domestic banks'!C67="All",0,IF('T3-1a. Domestic banks'!C67="Some",0.5,IF('T3-1a. Domestic banks'!C67="Only through subsidiaries",0.5,IF('T3-1a. Domestic banks'!C67="None",1))))))</f>
        <v>0</v>
      </c>
      <c r="D67" s="25">
        <f>IF('T3-1a. Domestic banks'!D66="Not allowed",1,IF('T3-1a. Domestic banks'!D67="","..",IF('T3-1a. Domestic banks'!D67="All",0,IF('T3-1a. Domestic banks'!D67="Some",0.5,IF('T3-1a. Domestic banks'!D67="Only through subsidiaries",0.5,IF('T3-1a. Domestic banks'!D67="None",1))))))</f>
        <v>0</v>
      </c>
      <c r="E67" s="25">
        <f>IF('T3-1a. Domestic banks'!E66="Not allowed",1,IF('T3-1a. Domestic banks'!E67="","..",IF('T3-1a. Domestic banks'!E67="All",0,IF('T3-1a. Domestic banks'!E67="Some",0.5,IF('T3-1a. Domestic banks'!E67="Only through subsidiaries",0.5,IF('T3-1a. Domestic banks'!E67="None",1))))))</f>
        <v>0</v>
      </c>
      <c r="F67" s="25">
        <f>IF('T3-1a. Domestic banks'!F66="Not allowed",1,IF('T3-1a. Domestic banks'!F67="","..",IF('T3-1a. Domestic banks'!F67="All",0,IF('T3-1a. Domestic banks'!F67="Some",0.5,IF('T3-1a. Domestic banks'!F67="Only through subsidiaries",0.5,IF('T3-1a. Domestic banks'!F67="None",1))))))</f>
        <v>0.5</v>
      </c>
      <c r="G67" s="25">
        <f>IF('T3-1a. Domestic banks'!G66="Not allowed",1,IF('T3-1a. Domestic banks'!G67="","..",IF('T3-1a. Domestic banks'!G67="All",0,IF('T3-1a. Domestic banks'!G67="Some",0.5,IF('T3-1a. Domestic banks'!G67="Only through subsidiaries",0.5,IF('T3-1a. Domestic banks'!G67="None",1))))))</f>
        <v>0</v>
      </c>
      <c r="H67" s="25">
        <f>IF('T3-1a. Domestic banks'!H66="Not allowed",1,IF('T3-1a. Domestic banks'!H67="","..",IF('T3-1a. Domestic banks'!H67="All",0,IF('T3-1a. Domestic banks'!H67="Some",0.5,IF('T3-1a. Domestic banks'!H67="Only through subsidiaries",0.5,IF('T3-1a. Domestic banks'!H67="None",1))))))</f>
        <v>0</v>
      </c>
      <c r="I67" s="25">
        <f>IF('T3-1a. Domestic banks'!I66="Not allowed",1,IF('T3-1a. Domestic banks'!I67="","..",IF('T3-1a. Domestic banks'!I67="All",0,IF('T3-1a. Domestic banks'!I67="Some",0.5,IF('T3-1a. Domestic banks'!I67="Only through subsidiaries",0.5,IF('T3-1a. Domestic banks'!I67="None",1))))))</f>
        <v>0</v>
      </c>
      <c r="J67" s="25">
        <f>IF('T3-1a. Domestic banks'!J66="Not allowed",1,IF('T3-1a. Domestic banks'!J67="","..",IF('T3-1a. Domestic banks'!J67="All",0,IF('T3-1a. Domestic banks'!J67="Some",0.5,IF('T3-1a. Domestic banks'!J67="Only through subsidiaries",0.5,IF('T3-1a. Domestic banks'!J67="None",1))))))</f>
        <v>0</v>
      </c>
      <c r="K67" s="25">
        <f>IF('T3-1a. Domestic banks'!K66="Not allowed",1,IF('T3-1a. Domestic banks'!K67="","..",IF('T3-1a. Domestic banks'!K67="All",0,IF('T3-1a. Domestic banks'!K67="Some",0.5,IF('T3-1a. Domestic banks'!K67="Only through subsidiaries",0.5,IF('T3-1a. Domestic banks'!K67="None",1))))))</f>
        <v>0.5</v>
      </c>
      <c r="L67" s="25">
        <f>IF('T3-1a. Domestic banks'!L66="Not allowed",1,IF('T3-1a. Domestic banks'!L67="","..",IF('T3-1a. Domestic banks'!L67="All",0,IF('T3-1a. Domestic banks'!L67="Some",0.5,IF('T3-1a. Domestic banks'!L67="Only through subsidiaries",0.5,IF('T3-1a. Domestic banks'!L67="None",1))))))</f>
        <v>0</v>
      </c>
    </row>
    <row r="68" spans="1:12">
      <c r="B68" s="15" t="s">
        <v>218</v>
      </c>
      <c r="C68" s="25"/>
      <c r="D68" s="25"/>
      <c r="E68" s="25"/>
      <c r="F68" s="25"/>
      <c r="G68" s="25"/>
      <c r="H68" s="25"/>
      <c r="I68" s="25"/>
      <c r="J68" s="25"/>
      <c r="K68" s="25"/>
      <c r="L68" s="25"/>
    </row>
    <row r="69" spans="1:12">
      <c r="B69" s="15" t="s">
        <v>219</v>
      </c>
      <c r="C69" s="25"/>
      <c r="D69" s="25"/>
      <c r="E69" s="25"/>
      <c r="F69" s="25"/>
      <c r="G69" s="25"/>
      <c r="H69" s="25"/>
      <c r="I69" s="25"/>
      <c r="J69" s="25"/>
      <c r="K69" s="25"/>
      <c r="L69" s="25"/>
    </row>
    <row r="70" spans="1:12">
      <c r="B70" s="15" t="s">
        <v>220</v>
      </c>
      <c r="C70" s="25">
        <f>IF('T3-1a. Domestic banks'!C66="Not allowed",1,IF('T3-1a. Domestic banks'!C70="","..",IF('T3-1a. Domestic banks'!C70="All",0,IF('T3-1a. Domestic banks'!C70="Some",0.5,IF('T3-1a. Domestic banks'!C70="Only through subsidiaries",0.5,IF('T3-1a. Domestic banks'!C70="None",1))))))</f>
        <v>0</v>
      </c>
      <c r="D70" s="25">
        <f>IF('T3-1a. Domestic banks'!D66="Not allowed",1,IF('T3-1a. Domestic banks'!D70="","..",IF('T3-1a. Domestic banks'!D70="All",0,IF('T3-1a. Domestic banks'!D70="Some",0.5,IF('T3-1a. Domestic banks'!D70="Only through subsidiaries",0.5,IF('T3-1a. Domestic banks'!D70="None",1))))))</f>
        <v>0</v>
      </c>
      <c r="E70" s="25">
        <f>IF('T3-1a. Domestic banks'!E66="Not allowed",1,IF('T3-1a. Domestic banks'!E70="","..",IF('T3-1a. Domestic banks'!E70="All",0,IF('T3-1a. Domestic banks'!E70="Some",0.5,IF('T3-1a. Domestic banks'!E70="Only through subsidiaries",0.5,IF('T3-1a. Domestic banks'!E70="None",1))))))</f>
        <v>0.5</v>
      </c>
      <c r="F70" s="25">
        <f>IF('T3-1a. Domestic banks'!F66="Not allowed",1,IF('T3-1a. Domestic banks'!F70="","..",IF('T3-1a. Domestic banks'!F70="All",0,IF('T3-1a. Domestic banks'!F70="Some",0.5,IF('T3-1a. Domestic banks'!F70="Only through subsidiaries",0.5,IF('T3-1a. Domestic banks'!F70="None",1))))))</f>
        <v>0</v>
      </c>
      <c r="G70" s="25">
        <f>IF('T3-1a. Domestic banks'!G66="Not allowed",1,IF('T3-1a. Domestic banks'!G70="","..",IF('T3-1a. Domestic banks'!G70="All",0,IF('T3-1a. Domestic banks'!G70="Some",0.5,IF('T3-1a. Domestic banks'!G70="Only through subsidiaries",0.5,IF('T3-1a. Domestic banks'!G70="None",1))))))</f>
        <v>0</v>
      </c>
      <c r="H70" s="25">
        <f>IF('T3-1a. Domestic banks'!H66="Not allowed",1,IF('T3-1a. Domestic banks'!H70="","..",IF('T3-1a. Domestic banks'!H70="All",0,IF('T3-1a. Domestic banks'!H70="Some",0.5,IF('T3-1a. Domestic banks'!H70="Only through subsidiaries",0.5,IF('T3-1a. Domestic banks'!H70="None",1))))))</f>
        <v>0.5</v>
      </c>
      <c r="I70" s="25">
        <f>IF('T3-1a. Domestic banks'!I66="Not allowed",1,IF('T3-1a. Domestic banks'!I70="","..",IF('T3-1a. Domestic banks'!I70="All",0,IF('T3-1a. Domestic banks'!I70="Some",0.5,IF('T3-1a. Domestic banks'!I70="Only through subsidiaries",0.5,IF('T3-1a. Domestic banks'!I70="None",1))))))</f>
        <v>0</v>
      </c>
      <c r="J70" s="25">
        <f>IF('T3-1a. Domestic banks'!J66="Not allowed",1,IF('T3-1a. Domestic banks'!J70="","..",IF('T3-1a. Domestic banks'!J70="All",0,IF('T3-1a. Domestic banks'!J70="Some",0.5,IF('T3-1a. Domestic banks'!J70="Only through subsidiaries",0.5,IF('T3-1a. Domestic banks'!J70="None",1))))))</f>
        <v>0</v>
      </c>
      <c r="K70" s="25">
        <f>IF('T3-1a. Domestic banks'!K66="Not allowed",1,IF('T3-1a. Domestic banks'!K70="","..",IF('T3-1a. Domestic banks'!K70="All",0,IF('T3-1a. Domestic banks'!K70="Some",0.5,IF('T3-1a. Domestic banks'!K70="Only through subsidiaries",0.5,IF('T3-1a. Domestic banks'!K70="None",1))))))</f>
        <v>0.5</v>
      </c>
      <c r="L70" s="25">
        <f>IF('T3-1a. Domestic banks'!L66="Not allowed",1,IF('T3-1a. Domestic banks'!L70="","..",IF('T3-1a. Domestic banks'!L70="All",0,IF('T3-1a. Domestic banks'!L70="Some",0.5,IF('T3-1a. Domestic banks'!L70="Only through subsidiaries",0.5,IF('T3-1a. Domestic banks'!L70="None",1))))))</f>
        <v>0</v>
      </c>
    </row>
    <row r="71" spans="1:12">
      <c r="B71" s="15" t="s">
        <v>221</v>
      </c>
      <c r="C71" s="25"/>
      <c r="D71" s="25"/>
      <c r="E71" s="25"/>
      <c r="F71" s="25"/>
      <c r="G71" s="25"/>
      <c r="H71" s="25"/>
      <c r="I71" s="25"/>
      <c r="J71" s="25"/>
      <c r="K71" s="25"/>
      <c r="L71" s="25"/>
    </row>
    <row r="72" spans="1:12">
      <c r="B72" s="8" t="s">
        <v>155</v>
      </c>
      <c r="C72" s="7"/>
    </row>
    <row r="73" spans="1:12">
      <c r="B73" s="8"/>
      <c r="C73" s="7"/>
    </row>
    <row r="74" spans="1:12">
      <c r="A74" s="1">
        <v>10</v>
      </c>
      <c r="B74" s="10" t="s">
        <v>223</v>
      </c>
      <c r="C74" s="25"/>
      <c r="F74" s="25"/>
    </row>
    <row r="75" spans="1:12">
      <c r="B75" s="15" t="s">
        <v>224</v>
      </c>
      <c r="C75" s="25">
        <f>IF('T3-1a. Domestic banks'!C74="Not allowed",1,IF('T3-1a. Domestic banks'!C75="Yes",1,0))</f>
        <v>0</v>
      </c>
      <c r="D75" s="25">
        <f>IF('T3-1a. Domestic banks'!D74="Not allowed",1,IF('T3-1a. Domestic banks'!D75="Yes",1,0))</f>
        <v>0</v>
      </c>
      <c r="E75" s="25">
        <f>IF('T3-1a. Domestic banks'!E74="Not allowed",1,IF('T3-1a. Domestic banks'!E75="Yes",1,0))</f>
        <v>0</v>
      </c>
      <c r="F75" s="25">
        <f>IF('T3-1a. Domestic banks'!F74="Not allowed",1,IF('T3-1a. Domestic banks'!F75="Yes",1,0))</f>
        <v>0</v>
      </c>
      <c r="G75" s="25">
        <f>IF('T3-1a. Domestic banks'!G74="Not allowed",1,IF('T3-1a. Domestic banks'!G75="Yes",1,0))</f>
        <v>0</v>
      </c>
      <c r="H75" s="25">
        <f>IF('T3-1a. Domestic banks'!H74="Not allowed",1,IF('T3-1a. Domestic banks'!H75="Yes",1,0))</f>
        <v>0</v>
      </c>
      <c r="I75" s="25">
        <f>IF('T3-1a. Domestic banks'!I74="Not allowed",1,IF('T3-1a. Domestic banks'!I75="Yes",1,0))</f>
        <v>0</v>
      </c>
      <c r="J75" s="25">
        <f>IF('T3-1a. Domestic banks'!J74="Not allowed",1,IF('T3-1a. Domestic banks'!J75="Yes",1,0))</f>
        <v>0</v>
      </c>
      <c r="K75" s="25">
        <f>IF('T3-1a. Domestic banks'!K74="Not allowed",1,IF('T3-1a. Domestic banks'!K75="Yes",1,0))</f>
        <v>0</v>
      </c>
      <c r="L75" s="25">
        <f>IF('T3-1a. Domestic banks'!L74="Not allowed",1,IF('T3-1a. Domestic banks'!L75="Yes",1,0))</f>
        <v>0</v>
      </c>
    </row>
    <row r="76" spans="1:12">
      <c r="B76" s="15" t="s">
        <v>225</v>
      </c>
      <c r="C76" s="25">
        <f>IF('T3-1a. Domestic banks'!C76="Yes",0.5,0)</f>
        <v>0</v>
      </c>
      <c r="D76" s="25">
        <f>IF('T3-1a. Domestic banks'!D76="Yes",0.5,0)</f>
        <v>0</v>
      </c>
      <c r="E76" s="25">
        <f>IF('T3-1a. Domestic banks'!E76="Yes",0.5,0)</f>
        <v>0.5</v>
      </c>
      <c r="F76" s="25">
        <f>IF('T3-1a. Domestic banks'!F76="Yes",0.5,0)</f>
        <v>0</v>
      </c>
      <c r="G76" s="25">
        <f>IF('T3-1a. Domestic banks'!G76="Yes",0.5,0)</f>
        <v>0</v>
      </c>
      <c r="H76" s="25">
        <f>IF('T3-1a. Domestic banks'!H76="Yes",0.5,0)</f>
        <v>0.5</v>
      </c>
      <c r="I76" s="25">
        <f>IF('T3-1a. Domestic banks'!I76="Yes",0.5,0)</f>
        <v>0</v>
      </c>
      <c r="J76" s="25">
        <f>IF('T3-1a. Domestic banks'!J76="Yes",0.5,0)</f>
        <v>0</v>
      </c>
      <c r="K76" s="25">
        <f>IF('T3-1a. Domestic banks'!K76="Yes",0.5,0)</f>
        <v>0</v>
      </c>
      <c r="L76" s="25">
        <f>IF('T3-1a. Domestic banks'!L76="Yes",0.5,0)</f>
        <v>0</v>
      </c>
    </row>
    <row r="77" spans="1:12">
      <c r="B77" s="15" t="s">
        <v>226</v>
      </c>
      <c r="C77" s="25">
        <f>IF('T3-1a. Domestic banks'!C77="Yes",0.5,0)</f>
        <v>0.5</v>
      </c>
      <c r="D77" s="25">
        <f>IF('T3-1a. Domestic banks'!D77="Yes",0.5,0)</f>
        <v>0.5</v>
      </c>
      <c r="E77" s="25">
        <f>IF('T3-1a. Domestic banks'!E77="Yes",0.5,0)</f>
        <v>0</v>
      </c>
      <c r="F77" s="25">
        <f>IF('T3-1a. Domestic banks'!F77="Yes",0.5,0)</f>
        <v>0</v>
      </c>
      <c r="G77" s="25">
        <f>IF('T3-1a. Domestic banks'!G77="Yes",0.5,0)</f>
        <v>0</v>
      </c>
      <c r="H77" s="25">
        <f>IF('T3-1a. Domestic banks'!H77="Yes",0.5,0)</f>
        <v>0</v>
      </c>
      <c r="I77" s="25">
        <f>IF('T3-1a. Domestic banks'!I77="Yes",0.5,0)</f>
        <v>0.5</v>
      </c>
      <c r="J77" s="25">
        <f>IF('T3-1a. Domestic banks'!J77="Yes",0.5,0)</f>
        <v>0</v>
      </c>
      <c r="K77" s="25">
        <f>IF('T3-1a. Domestic banks'!K77="Yes",0.5,0)</f>
        <v>0.5</v>
      </c>
      <c r="L77" s="25">
        <f>IF('T3-1a. Domestic banks'!L77="Yes",0.5,0)</f>
        <v>0.5</v>
      </c>
    </row>
    <row r="78" spans="1:12">
      <c r="B78" s="15" t="s">
        <v>227</v>
      </c>
      <c r="C78" s="25"/>
    </row>
    <row r="79" spans="1:12">
      <c r="B79" s="8" t="s">
        <v>155</v>
      </c>
      <c r="C79" s="7"/>
    </row>
    <row r="80" spans="1:12">
      <c r="B80" s="8"/>
      <c r="C80" s="7"/>
    </row>
    <row r="81" spans="1:12">
      <c r="B81" s="14" t="s">
        <v>228</v>
      </c>
      <c r="C81" s="28"/>
      <c r="F81" s="25"/>
    </row>
    <row r="82" spans="1:12">
      <c r="B82" s="8"/>
      <c r="C82" s="7"/>
    </row>
    <row r="83" spans="1:12">
      <c r="A83" s="1">
        <v>11</v>
      </c>
      <c r="B83" s="10" t="s">
        <v>230</v>
      </c>
      <c r="C83" s="19"/>
    </row>
    <row r="84" spans="1:12">
      <c r="B84" s="10" t="s">
        <v>231</v>
      </c>
      <c r="C84" s="19"/>
    </row>
    <row r="85" spans="1:12">
      <c r="B85" s="15" t="s">
        <v>167</v>
      </c>
      <c r="C85" s="19" t="str">
        <f>IF('T3-1a. Domestic banks'!C85="NA","",IF('T3-1a. Domestic banks'!C85="Yes",1,0))</f>
        <v/>
      </c>
      <c r="D85" s="19" t="str">
        <f>IF('T3-1a. Domestic banks'!D85="NA","",IF('T3-1a. Domestic banks'!D85="Yes",1,0))</f>
        <v/>
      </c>
      <c r="E85" s="19" t="str">
        <f>IF('T3-1a. Domestic banks'!E85="NA","",IF('T3-1a. Domestic banks'!E85="Yes",1,0))</f>
        <v/>
      </c>
      <c r="F85" s="19" t="str">
        <f>IF('T3-1a. Domestic banks'!F85="NA","",IF('T3-1a. Domestic banks'!F85="Yes",1,0))</f>
        <v/>
      </c>
      <c r="G85" s="19" t="str">
        <f>IF('T3-1a. Domestic banks'!G85="NA","",IF('T3-1a. Domestic banks'!G85="Yes",1,0))</f>
        <v/>
      </c>
      <c r="H85" s="19" t="str">
        <f>IF('T3-1a. Domestic banks'!H85="NA","",IF('T3-1a. Domestic banks'!H85="Yes",1,0))</f>
        <v/>
      </c>
      <c r="I85" s="19" t="str">
        <f>IF('T3-1a. Domestic banks'!I85="NA","",IF('T3-1a. Domestic banks'!I85="Yes",1,0))</f>
        <v/>
      </c>
      <c r="J85" s="19" t="str">
        <f>IF('T3-1a. Domestic banks'!J85="NA","",IF('T3-1a. Domestic banks'!J85="Yes",1,0))</f>
        <v/>
      </c>
      <c r="K85" s="19" t="str">
        <f>IF('T3-1a. Domestic banks'!K85="NA","",IF('T3-1a. Domestic banks'!K85="Yes",1,0))</f>
        <v/>
      </c>
      <c r="L85" s="19" t="str">
        <f>IF('T3-1a. Domestic banks'!L85="NA","",IF('T3-1a. Domestic banks'!L85="Yes",1,0))</f>
        <v/>
      </c>
    </row>
    <row r="86" spans="1:12">
      <c r="B86" s="15" t="s">
        <v>232</v>
      </c>
      <c r="C86" s="19" t="str">
        <f>IF('T3-1a. Domestic banks'!C86="NA","",IF('T3-1a. Domestic banks'!C86="Yes",1/3,0))</f>
        <v/>
      </c>
      <c r="D86" s="19" t="str">
        <f>IF('T3-1a. Domestic banks'!D86="NA","",IF('T3-1a. Domestic banks'!D86="Yes",1/3,0))</f>
        <v/>
      </c>
      <c r="E86" s="19" t="str">
        <f>IF('T3-1a. Domestic banks'!E86="NA","",IF('T3-1a. Domestic banks'!E86="Yes",1/3,0))</f>
        <v/>
      </c>
      <c r="F86" s="19" t="str">
        <f>IF('T3-1a. Domestic banks'!F86="NA","",IF('T3-1a. Domestic banks'!F86="Yes",1/3,0))</f>
        <v/>
      </c>
      <c r="G86" s="19" t="str">
        <f>IF('T3-1a. Domestic banks'!G86="NA","",IF('T3-1a. Domestic banks'!G86="Yes",1/3,0))</f>
        <v/>
      </c>
      <c r="H86" s="19" t="str">
        <f>IF('T3-1a. Domestic banks'!H86="NA","",IF('T3-1a. Domestic banks'!H86="Yes",1/3,0))</f>
        <v/>
      </c>
      <c r="I86" s="19" t="str">
        <f>IF('T3-1a. Domestic banks'!I86="NA","",IF('T3-1a. Domestic banks'!I86="Yes",1/3,0))</f>
        <v/>
      </c>
      <c r="J86" s="19" t="str">
        <f>IF('T3-1a. Domestic banks'!J86="NA","",IF('T3-1a. Domestic banks'!J86="Yes",1/3,0))</f>
        <v/>
      </c>
      <c r="K86" s="19" t="str">
        <f>IF('T3-1a. Domestic banks'!K86="NA","",IF('T3-1a. Domestic banks'!K86="Yes",1/3,0))</f>
        <v/>
      </c>
      <c r="L86" s="19" t="str">
        <f>IF('T3-1a. Domestic banks'!L86="NA","",IF('T3-1a. Domestic banks'!L86="Yes",1/3,0))</f>
        <v/>
      </c>
    </row>
    <row r="87" spans="1:12">
      <c r="B87" s="15" t="s">
        <v>233</v>
      </c>
      <c r="C87" s="19" t="str">
        <f>IF('T3-1a. Domestic banks'!C87="NA","",IF('T3-1a. Domestic banks'!C87="Yes",1/3,0))</f>
        <v/>
      </c>
      <c r="D87" s="19" t="str">
        <f>IF('T3-1a. Domestic banks'!D87="NA","",IF('T3-1a. Domestic banks'!D87="Yes",1/3,0))</f>
        <v/>
      </c>
      <c r="E87" s="19" t="str">
        <f>IF('T3-1a. Domestic banks'!E87="NA","",IF('T3-1a. Domestic banks'!E87="Yes",1/3,0))</f>
        <v/>
      </c>
      <c r="F87" s="19" t="str">
        <f>IF('T3-1a. Domestic banks'!F87="NA","",IF('T3-1a. Domestic banks'!F87="Yes",1/3,0))</f>
        <v/>
      </c>
      <c r="G87" s="19" t="str">
        <f>IF('T3-1a. Domestic banks'!G87="NA","",IF('T3-1a. Domestic banks'!G87="Yes",1/3,0))</f>
        <v/>
      </c>
      <c r="H87" s="19" t="str">
        <f>IF('T3-1a. Domestic banks'!H87="NA","",IF('T3-1a. Domestic banks'!H87="Yes",1/3,0))</f>
        <v/>
      </c>
      <c r="I87" s="19" t="str">
        <f>IF('T3-1a. Domestic banks'!I87="NA","",IF('T3-1a. Domestic banks'!I87="Yes",1/3,0))</f>
        <v/>
      </c>
      <c r="J87" s="19" t="str">
        <f>IF('T3-1a. Domestic banks'!J87="NA","",IF('T3-1a. Domestic banks'!J87="Yes",1/3,0))</f>
        <v/>
      </c>
      <c r="K87" s="19" t="str">
        <f>IF('T3-1a. Domestic banks'!K87="NA","",IF('T3-1a. Domestic banks'!K87="Yes",1/3,0))</f>
        <v/>
      </c>
      <c r="L87" s="19" t="str">
        <f>IF('T3-1a. Domestic banks'!L87="NA","",IF('T3-1a. Domestic banks'!L87="Yes",1/3,0))</f>
        <v/>
      </c>
    </row>
    <row r="88" spans="1:12">
      <c r="B88" s="15" t="s">
        <v>234</v>
      </c>
      <c r="C88" s="19" t="str">
        <f>IF('T3-1a. Domestic banks'!C88="NA","",IF('T3-1a. Domestic banks'!C88="Yes",1/3,0))</f>
        <v/>
      </c>
      <c r="D88" s="19" t="str">
        <f>IF('T3-1a. Domestic banks'!D88="NA","",IF('T3-1a. Domestic banks'!D88="Yes",1/3,0))</f>
        <v/>
      </c>
      <c r="E88" s="19" t="str">
        <f>IF('T3-1a. Domestic banks'!E88="NA","",IF('T3-1a. Domestic banks'!E88="Yes",1/3,0))</f>
        <v/>
      </c>
      <c r="F88" s="19" t="str">
        <f>IF('T3-1a. Domestic banks'!F88="NA","",IF('T3-1a. Domestic banks'!F88="Yes",1/3,0))</f>
        <v/>
      </c>
      <c r="G88" s="19" t="str">
        <f>IF('T3-1a. Domestic banks'!G88="NA","",IF('T3-1a. Domestic banks'!G88="Yes",1/3,0))</f>
        <v/>
      </c>
      <c r="H88" s="19" t="str">
        <f>IF('T3-1a. Domestic banks'!H88="NA","",IF('T3-1a. Domestic banks'!H88="Yes",1/3,0))</f>
        <v/>
      </c>
      <c r="I88" s="19" t="str">
        <f>IF('T3-1a. Domestic banks'!I88="NA","",IF('T3-1a. Domestic banks'!I88="Yes",1/3,0))</f>
        <v/>
      </c>
      <c r="J88" s="19" t="str">
        <f>IF('T3-1a. Domestic banks'!J88="NA","",IF('T3-1a. Domestic banks'!J88="Yes",1/3,0))</f>
        <v/>
      </c>
      <c r="K88" s="19" t="str">
        <f>IF('T3-1a. Domestic banks'!K88="NA","",IF('T3-1a. Domestic banks'!K88="Yes",1/3,0))</f>
        <v/>
      </c>
      <c r="L88" s="19" t="str">
        <f>IF('T3-1a. Domestic banks'!L88="NA","",IF('T3-1a. Domestic banks'!L88="Yes",1/3,0))</f>
        <v/>
      </c>
    </row>
    <row r="89" spans="1:12">
      <c r="B89" s="15" t="s">
        <v>235</v>
      </c>
      <c r="C89" s="19"/>
    </row>
    <row r="90" spans="1:12">
      <c r="B90" s="10" t="s">
        <v>236</v>
      </c>
      <c r="C90" s="19"/>
    </row>
    <row r="91" spans="1:12">
      <c r="B91" s="15" t="s">
        <v>167</v>
      </c>
      <c r="C91" s="19" t="str">
        <f>IF('T3-1a. Domestic banks'!C91="NA","",IF('T3-1a. Domestic banks'!C91="Yes",1,0))</f>
        <v/>
      </c>
      <c r="D91" s="19" t="str">
        <f>IF('T3-1a. Domestic banks'!D91="NA","",IF('T3-1a. Domestic banks'!D91="Yes",1,0))</f>
        <v/>
      </c>
      <c r="E91" s="19" t="str">
        <f>IF('T3-1a. Domestic banks'!E91="NA","",IF('T3-1a. Domestic banks'!E91="Yes",1,0))</f>
        <v/>
      </c>
      <c r="F91" s="19" t="str">
        <f>IF('T3-1a. Domestic banks'!F91="NA","",IF('T3-1a. Domestic banks'!F91="Yes",1,0))</f>
        <v/>
      </c>
      <c r="G91" s="19" t="str">
        <f>IF('T3-1a. Domestic banks'!G91="NA","",IF('T3-1a. Domestic banks'!G91="Yes",1,0))</f>
        <v/>
      </c>
      <c r="H91" s="19" t="str">
        <f>IF('T3-1a. Domestic banks'!H91="NA","",IF('T3-1a. Domestic banks'!H91="Yes",1,0))</f>
        <v/>
      </c>
      <c r="I91" s="19" t="str">
        <f>IF('T3-1a. Domestic banks'!I91="NA","",IF('T3-1a. Domestic banks'!I91="Yes",1,0))</f>
        <v/>
      </c>
      <c r="J91" s="19" t="str">
        <f>IF('T3-1a. Domestic banks'!J91="NA","",IF('T3-1a. Domestic banks'!J91="Yes",1,0))</f>
        <v/>
      </c>
      <c r="K91" s="19" t="str">
        <f>IF('T3-1a. Domestic banks'!K91="NA","",IF('T3-1a. Domestic banks'!K91="Yes",1,0))</f>
        <v/>
      </c>
      <c r="L91" s="19" t="str">
        <f>IF('T3-1a. Domestic banks'!L91="NA","",IF('T3-1a. Domestic banks'!L91="Yes",1,0))</f>
        <v/>
      </c>
    </row>
    <row r="92" spans="1:12">
      <c r="B92" s="15" t="s">
        <v>232</v>
      </c>
      <c r="C92" s="19" t="str">
        <f>IF('T3-1a. Domestic banks'!C92="NA","",IF('T3-1a. Domestic banks'!C92="Yes",1/3,0))</f>
        <v/>
      </c>
      <c r="D92" s="19" t="str">
        <f>IF('T3-1a. Domestic banks'!D92="NA","",IF('T3-1a. Domestic banks'!D92="Yes",1/3,0))</f>
        <v/>
      </c>
      <c r="E92" s="19" t="str">
        <f>IF('T3-1a. Domestic banks'!E92="NA","",IF('T3-1a. Domestic banks'!E92="Yes",1/3,0))</f>
        <v/>
      </c>
      <c r="F92" s="19" t="str">
        <f>IF('T3-1a. Domestic banks'!F92="NA","",IF('T3-1a. Domestic banks'!F92="Yes",1/3,0))</f>
        <v/>
      </c>
      <c r="G92" s="19" t="str">
        <f>IF('T3-1a. Domestic banks'!G92="NA","",IF('T3-1a. Domestic banks'!G92="Yes",1/3,0))</f>
        <v/>
      </c>
      <c r="H92" s="19" t="str">
        <f>IF('T3-1a. Domestic banks'!H92="NA","",IF('T3-1a. Domestic banks'!H92="Yes",1/3,0))</f>
        <v/>
      </c>
      <c r="I92" s="19" t="str">
        <f>IF('T3-1a. Domestic banks'!I92="NA","",IF('T3-1a. Domestic banks'!I92="Yes",1/3,0))</f>
        <v/>
      </c>
      <c r="J92" s="19" t="str">
        <f>IF('T3-1a. Domestic banks'!J92="NA","",IF('T3-1a. Domestic banks'!J92="Yes",1/3,0))</f>
        <v/>
      </c>
      <c r="K92" s="19" t="str">
        <f>IF('T3-1a. Domestic banks'!K92="NA","",IF('T3-1a. Domestic banks'!K92="Yes",1/3,0))</f>
        <v/>
      </c>
      <c r="L92" s="19" t="str">
        <f>IF('T3-1a. Domestic banks'!L92="NA","",IF('T3-1a. Domestic banks'!L92="Yes",1/3,0))</f>
        <v/>
      </c>
    </row>
    <row r="93" spans="1:12">
      <c r="B93" s="15" t="s">
        <v>233</v>
      </c>
      <c r="C93" s="19" t="str">
        <f>IF('T3-1a. Domestic banks'!C93="NA","",IF('T3-1a. Domestic banks'!C93="Yes",1/3,0))</f>
        <v/>
      </c>
      <c r="D93" s="19" t="str">
        <f>IF('T3-1a. Domestic banks'!D93="NA","",IF('T3-1a. Domestic banks'!D93="Yes",1/3,0))</f>
        <v/>
      </c>
      <c r="E93" s="19" t="str">
        <f>IF('T3-1a. Domestic banks'!E93="NA","",IF('T3-1a. Domestic banks'!E93="Yes",1/3,0))</f>
        <v/>
      </c>
      <c r="F93" s="19" t="str">
        <f>IF('T3-1a. Domestic banks'!F93="NA","",IF('T3-1a. Domestic banks'!F93="Yes",1/3,0))</f>
        <v/>
      </c>
      <c r="G93" s="19" t="str">
        <f>IF('T3-1a. Domestic banks'!G93="NA","",IF('T3-1a. Domestic banks'!G93="Yes",1/3,0))</f>
        <v/>
      </c>
      <c r="H93" s="19" t="str">
        <f>IF('T3-1a. Domestic banks'!H93="NA","",IF('T3-1a. Domestic banks'!H93="Yes",1/3,0))</f>
        <v/>
      </c>
      <c r="I93" s="19" t="str">
        <f>IF('T3-1a. Domestic banks'!I93="NA","",IF('T3-1a. Domestic banks'!I93="Yes",1/3,0))</f>
        <v/>
      </c>
      <c r="J93" s="19" t="str">
        <f>IF('T3-1a. Domestic banks'!J93="NA","",IF('T3-1a. Domestic banks'!J93="Yes",1/3,0))</f>
        <v/>
      </c>
      <c r="K93" s="19" t="str">
        <f>IF('T3-1a. Domestic banks'!K93="NA","",IF('T3-1a. Domestic banks'!K93="Yes",1/3,0))</f>
        <v/>
      </c>
      <c r="L93" s="19" t="str">
        <f>IF('T3-1a. Domestic banks'!L93="NA","",IF('T3-1a. Domestic banks'!L93="Yes",1/3,0))</f>
        <v/>
      </c>
    </row>
    <row r="94" spans="1:12">
      <c r="B94" s="15" t="s">
        <v>234</v>
      </c>
      <c r="C94" s="19" t="str">
        <f>IF('T3-1a. Domestic banks'!C94="NA","",IF('T3-1a. Domestic banks'!C94="Yes",1/3,0))</f>
        <v/>
      </c>
      <c r="D94" s="19" t="str">
        <f>IF('T3-1a. Domestic banks'!D94="NA","",IF('T3-1a. Domestic banks'!D94="Yes",1/3,0))</f>
        <v/>
      </c>
      <c r="E94" s="19" t="str">
        <f>IF('T3-1a. Domestic banks'!E94="NA","",IF('T3-1a. Domestic banks'!E94="Yes",1/3,0))</f>
        <v/>
      </c>
      <c r="F94" s="19" t="str">
        <f>IF('T3-1a. Domestic banks'!F94="NA","",IF('T3-1a. Domestic banks'!F94="Yes",1/3,0))</f>
        <v/>
      </c>
      <c r="G94" s="19" t="str">
        <f>IF('T3-1a. Domestic banks'!G94="NA","",IF('T3-1a. Domestic banks'!G94="Yes",1/3,0))</f>
        <v/>
      </c>
      <c r="H94" s="19" t="str">
        <f>IF('T3-1a. Domestic banks'!H94="NA","",IF('T3-1a. Domestic banks'!H94="Yes",1/3,0))</f>
        <v/>
      </c>
      <c r="I94" s="19" t="str">
        <f>IF('T3-1a. Domestic banks'!I94="NA","",IF('T3-1a. Domestic banks'!I94="Yes",1/3,0))</f>
        <v/>
      </c>
      <c r="J94" s="19" t="str">
        <f>IF('T3-1a. Domestic banks'!J94="NA","",IF('T3-1a. Domestic banks'!J94="Yes",1/3,0))</f>
        <v/>
      </c>
      <c r="K94" s="19" t="str">
        <f>IF('T3-1a. Domestic banks'!K94="NA","",IF('T3-1a. Domestic banks'!K94="Yes",1/3,0))</f>
        <v/>
      </c>
      <c r="L94" s="19" t="str">
        <f>IF('T3-1a. Domestic banks'!L94="NA","",IF('T3-1a. Domestic banks'!L94="Yes",1/3,0))</f>
        <v/>
      </c>
    </row>
    <row r="95" spans="1:12">
      <c r="B95" s="15" t="s">
        <v>235</v>
      </c>
      <c r="C95" s="19"/>
    </row>
    <row r="96" spans="1:12">
      <c r="B96" s="8" t="s">
        <v>155</v>
      </c>
      <c r="C96" s="7"/>
      <c r="G96" s="25"/>
      <c r="H96" s="25"/>
    </row>
    <row r="97" spans="1:12">
      <c r="B97" s="8"/>
      <c r="C97" s="7"/>
    </row>
    <row r="98" spans="1:12">
      <c r="A98" s="1">
        <v>12</v>
      </c>
      <c r="B98" s="10" t="s">
        <v>243</v>
      </c>
      <c r="C98" s="19"/>
    </row>
    <row r="99" spans="1:12">
      <c r="B99" s="15" t="s">
        <v>244</v>
      </c>
      <c r="C99" s="19" t="str">
        <f>IF('T3-1a. Domestic banks'!C99="NA","",IF('T3-1a. Domestic banks'!C99="Yes",0,IF('T3-1a. Domestic banks'!C99="Yes, with some restrictions",0.5,1)))</f>
        <v/>
      </c>
      <c r="D99" s="19" t="str">
        <f>IF('T3-1a. Domestic banks'!D99="NA","",IF('T3-1a. Domestic banks'!D99="Yes",0,IF('T3-1a. Domestic banks'!D99="Yes, with some restrictions",0.5,1)))</f>
        <v/>
      </c>
      <c r="E99" s="19" t="str">
        <f>IF('T3-1a. Domestic banks'!E99="NA","",IF('T3-1a. Domestic banks'!E99="Yes",0,IF('T3-1a. Domestic banks'!E99="Yes, with some restrictions",0.5,1)))</f>
        <v/>
      </c>
      <c r="F99" s="19" t="str">
        <f>IF('T3-1a. Domestic banks'!F99="NA","",IF('T3-1a. Domestic banks'!F99="Yes",0,IF('T3-1a. Domestic banks'!F99="Yes, with some restrictions",0.5,1)))</f>
        <v/>
      </c>
      <c r="G99" s="19" t="str">
        <f>IF('T3-1a. Domestic banks'!G99="NA","",IF('T3-1a. Domestic banks'!G99="Yes",0,IF('T3-1a. Domestic banks'!G99="Yes, with some restrictions",0.5,1)))</f>
        <v/>
      </c>
      <c r="H99" s="19" t="str">
        <f>IF('T3-1a. Domestic banks'!H99="NA","",IF('T3-1a. Domestic banks'!H99="Yes",0,IF('T3-1a. Domestic banks'!H99="Yes, with some restrictions",0.5,1)))</f>
        <v/>
      </c>
      <c r="I99" s="19" t="str">
        <f>IF('T3-1a. Domestic banks'!I99="NA","",IF('T3-1a. Domestic banks'!I99="Yes",0,IF('T3-1a. Domestic banks'!I99="Yes, with some restrictions",0.5,1)))</f>
        <v/>
      </c>
      <c r="J99" s="19" t="str">
        <f>IF('T3-1a. Domestic banks'!J99="NA","",IF('T3-1a. Domestic banks'!J99="Yes",0,IF('T3-1a. Domestic banks'!J99="Yes, with some restrictions",0.5,1)))</f>
        <v/>
      </c>
      <c r="K99" s="19" t="str">
        <f>IF('T3-1a. Domestic banks'!K99="NA","",IF('T3-1a. Domestic banks'!K99="Yes",0,IF('T3-1a. Domestic banks'!K99="Yes, with some restrictions",0.5,1)))</f>
        <v/>
      </c>
      <c r="L99" s="19" t="str">
        <f>IF('T3-1a. Domestic banks'!L99="NA","",IF('T3-1a. Domestic banks'!L99="Yes",0,IF('T3-1a. Domestic banks'!L99="Yes, with some restrictions",0.5,1)))</f>
        <v/>
      </c>
    </row>
    <row r="100" spans="1:12">
      <c r="B100" s="15" t="s">
        <v>245</v>
      </c>
      <c r="C100" s="19" t="str">
        <f>IF('T3-1a. Domestic banks'!C100="NA","",IF('T3-1a. Domestic banks'!C100="Yes",0,IF('T3-1a. Domestic banks'!C100="Yes, with some restrictions",0.5,1)))</f>
        <v/>
      </c>
      <c r="D100" s="19" t="str">
        <f>IF('T3-1a. Domestic banks'!D100="NA","",IF('T3-1a. Domestic banks'!D100="Yes",0,IF('T3-1a. Domestic banks'!D100="Yes, with some restrictions",0.5,1)))</f>
        <v/>
      </c>
      <c r="E100" s="19" t="str">
        <f>IF('T3-1a. Domestic banks'!E100="NA","",IF('T3-1a. Domestic banks'!E100="Yes",0,IF('T3-1a. Domestic banks'!E100="Yes, with some restrictions",0.5,1)))</f>
        <v/>
      </c>
      <c r="F100" s="19" t="str">
        <f>IF('T3-1a. Domestic banks'!F100="NA","",IF('T3-1a. Domestic banks'!F100="Yes",0,IF('T3-1a. Domestic banks'!F100="Yes, with some restrictions",0.5,1)))</f>
        <v/>
      </c>
      <c r="G100" s="19" t="str">
        <f>IF('T3-1a. Domestic banks'!G100="NA","",IF('T3-1a. Domestic banks'!G100="Yes",0,IF('T3-1a. Domestic banks'!G100="Yes, with some restrictions",0.5,1)))</f>
        <v/>
      </c>
      <c r="H100" s="19" t="str">
        <f>IF('T3-1a. Domestic banks'!H100="NA","",IF('T3-1a. Domestic banks'!H100="Yes",0,IF('T3-1a. Domestic banks'!H100="Yes, with some restrictions",0.5,1)))</f>
        <v/>
      </c>
      <c r="I100" s="19" t="str">
        <f>IF('T3-1a. Domestic banks'!I100="NA","",IF('T3-1a. Domestic banks'!I100="Yes",0,IF('T3-1a. Domestic banks'!I100="Yes, with some restrictions",0.5,1)))</f>
        <v/>
      </c>
      <c r="J100" s="19" t="str">
        <f>IF('T3-1a. Domestic banks'!J100="NA","",IF('T3-1a. Domestic banks'!J100="Yes",0,IF('T3-1a. Domestic banks'!J100="Yes, with some restrictions",0.5,1)))</f>
        <v/>
      </c>
      <c r="K100" s="19" t="str">
        <f>IF('T3-1a. Domestic banks'!K100="NA","",IF('T3-1a. Domestic banks'!K100="Yes",0,IF('T3-1a. Domestic banks'!K100="Yes, with some restrictions",0.5,1)))</f>
        <v/>
      </c>
      <c r="L100" s="19" t="str">
        <f>IF('T3-1a. Domestic banks'!L100="NA","",IF('T3-1a. Domestic banks'!L100="Yes",0,IF('T3-1a. Domestic banks'!L100="Yes, with some restrictions",0.5,1)))</f>
        <v/>
      </c>
    </row>
    <row r="101" spans="1:12">
      <c r="B101" s="15" t="s">
        <v>246</v>
      </c>
      <c r="C101" s="19" t="str">
        <f>IF('T3-1a. Domestic banks'!C101="NA","",IF('T3-1a. Domestic banks'!C101="Yes",0,IF('T3-1a. Domestic banks'!C101="Yes, with some restrictions",0.5,1)))</f>
        <v/>
      </c>
      <c r="D101" s="19" t="str">
        <f>IF('T3-1a. Domestic banks'!D101="NA","",IF('T3-1a. Domestic banks'!D101="Yes",0,IF('T3-1a. Domestic banks'!D101="Yes, with some restrictions",0.5,1)))</f>
        <v/>
      </c>
      <c r="E101" s="19" t="str">
        <f>IF('T3-1a. Domestic banks'!E101="NA","",IF('T3-1a. Domestic banks'!E101="Yes",0,IF('T3-1a. Domestic banks'!E101="Yes, with some restrictions",0.5,1)))</f>
        <v/>
      </c>
      <c r="F101" s="19" t="str">
        <f>IF('T3-1a. Domestic banks'!F101="NA","",IF('T3-1a. Domestic banks'!F101="Yes",0,IF('T3-1a. Domestic banks'!F101="Yes, with some restrictions",0.5,1)))</f>
        <v/>
      </c>
      <c r="G101" s="19" t="str">
        <f>IF('T3-1a. Domestic banks'!G101="NA","",IF('T3-1a. Domestic banks'!G101="Yes",0,IF('T3-1a. Domestic banks'!G101="Yes, with some restrictions",0.5,1)))</f>
        <v/>
      </c>
      <c r="H101" s="19" t="str">
        <f>IF('T3-1a. Domestic banks'!H101="NA","",IF('T3-1a. Domestic banks'!H101="Yes",0,IF('T3-1a. Domestic banks'!H101="Yes, with some restrictions",0.5,1)))</f>
        <v/>
      </c>
      <c r="I101" s="19" t="str">
        <f>IF('T3-1a. Domestic banks'!I101="NA","",IF('T3-1a. Domestic banks'!I101="Yes",0,IF('T3-1a. Domestic banks'!I101="Yes, with some restrictions",0.5,1)))</f>
        <v/>
      </c>
      <c r="J101" s="19" t="str">
        <f>IF('T3-1a. Domestic banks'!J101="NA","",IF('T3-1a. Domestic banks'!J101="Yes",0,IF('T3-1a. Domestic banks'!J101="Yes, with some restrictions",0.5,1)))</f>
        <v/>
      </c>
      <c r="K101" s="19" t="str">
        <f>IF('T3-1a. Domestic banks'!K101="NA","",IF('T3-1a. Domestic banks'!K101="Yes",0,IF('T3-1a. Domestic banks'!K101="Yes, with some restrictions",0.5,1)))</f>
        <v/>
      </c>
      <c r="L101" s="19" t="str">
        <f>IF('T3-1a. Domestic banks'!L101="NA","",IF('T3-1a. Domestic banks'!L101="Yes",0,IF('T3-1a. Domestic banks'!L101="Yes, with some restrictions",0.5,1)))</f>
        <v/>
      </c>
    </row>
    <row r="102" spans="1:12">
      <c r="B102" s="15" t="s">
        <v>247</v>
      </c>
      <c r="C102" s="19" t="str">
        <f>IF('T3-1a. Domestic banks'!C102="NA","",IF('T3-1a. Domestic banks'!C102="Yes",0,IF('T3-1a. Domestic banks'!C102="Yes, with some restrictions",0.5,1)))</f>
        <v/>
      </c>
      <c r="D102" s="19" t="str">
        <f>IF('T3-1a. Domestic banks'!D102="NA","",IF('T3-1a. Domestic banks'!D102="Yes",0,IF('T3-1a. Domestic banks'!D102="Yes, with some restrictions",0.5,1)))</f>
        <v/>
      </c>
      <c r="E102" s="19" t="str">
        <f>IF('T3-1a. Domestic banks'!E102="NA","",IF('T3-1a. Domestic banks'!E102="Yes",0,IF('T3-1a. Domestic banks'!E102="Yes, with some restrictions",0.5,1)))</f>
        <v/>
      </c>
      <c r="F102" s="19" t="str">
        <f>IF('T3-1a. Domestic banks'!F102="NA","",IF('T3-1a. Domestic banks'!F102="Yes",0,IF('T3-1a. Domestic banks'!F102="Yes, with some restrictions",0.5,1)))</f>
        <v/>
      </c>
      <c r="G102" s="19" t="str">
        <f>IF('T3-1a. Domestic banks'!G102="NA","",IF('T3-1a. Domestic banks'!G102="Yes",0,IF('T3-1a. Domestic banks'!G102="Yes, with some restrictions",0.5,1)))</f>
        <v/>
      </c>
      <c r="H102" s="19" t="str">
        <f>IF('T3-1a. Domestic banks'!H102="NA","",IF('T3-1a. Domestic banks'!H102="Yes",0,IF('T3-1a. Domestic banks'!H102="Yes, with some restrictions",0.5,1)))</f>
        <v/>
      </c>
      <c r="I102" s="19" t="str">
        <f>IF('T3-1a. Domestic banks'!I102="NA","",IF('T3-1a. Domestic banks'!I102="Yes",0,IF('T3-1a. Domestic banks'!I102="Yes, with some restrictions",0.5,1)))</f>
        <v/>
      </c>
      <c r="J102" s="19" t="str">
        <f>IF('T3-1a. Domestic banks'!J102="NA","",IF('T3-1a. Domestic banks'!J102="Yes",0,IF('T3-1a. Domestic banks'!J102="Yes, with some restrictions",0.5,1)))</f>
        <v/>
      </c>
      <c r="K102" s="19" t="str">
        <f>IF('T3-1a. Domestic banks'!K102="NA","",IF('T3-1a. Domestic banks'!K102="Yes",0,IF('T3-1a. Domestic banks'!K102="Yes, with some restrictions",0.5,1)))</f>
        <v/>
      </c>
      <c r="L102" s="19" t="str">
        <f>IF('T3-1a. Domestic banks'!L102="NA","",IF('T3-1a. Domestic banks'!L102="Yes",0,IF('T3-1a. Domestic banks'!L102="Yes, with some restrictions",0.5,1)))</f>
        <v/>
      </c>
    </row>
    <row r="103" spans="1:12">
      <c r="B103" s="8" t="s">
        <v>155</v>
      </c>
      <c r="C103" s="7"/>
    </row>
    <row r="104" spans="1:12">
      <c r="B104" s="8"/>
      <c r="C104" s="7"/>
    </row>
    <row r="105" spans="1:12">
      <c r="B105" s="14" t="s">
        <v>237</v>
      </c>
      <c r="C105" s="28"/>
    </row>
    <row r="106" spans="1:12">
      <c r="B106" s="8"/>
      <c r="C106" s="7"/>
      <c r="F106" s="25"/>
    </row>
    <row r="107" spans="1:12">
      <c r="A107" s="1" t="s">
        <v>248</v>
      </c>
      <c r="B107" s="10" t="s">
        <v>238</v>
      </c>
      <c r="C107" s="25"/>
    </row>
    <row r="108" spans="1:12">
      <c r="B108" s="15" t="s">
        <v>167</v>
      </c>
      <c r="C108" s="25">
        <f>IF('T3-1a. Domestic banks'!C108="Yes",1,0)</f>
        <v>0</v>
      </c>
      <c r="D108" s="25">
        <f>IF('T3-1a. Domestic banks'!D108="Yes",1,0)</f>
        <v>0</v>
      </c>
      <c r="E108" s="25">
        <f>IF('T3-1a. Domestic banks'!E108="Yes",1,0)</f>
        <v>0</v>
      </c>
      <c r="F108" s="25">
        <f>IF('T3-1a. Domestic banks'!F108="Yes",1,0)</f>
        <v>0</v>
      </c>
      <c r="G108" s="25">
        <f>IF('T3-1a. Domestic banks'!G108="Yes",1,0)</f>
        <v>0</v>
      </c>
      <c r="H108" s="25">
        <f>IF('T3-1a. Domestic banks'!H108="Yes",1,0)</f>
        <v>0</v>
      </c>
      <c r="I108" s="25">
        <f>IF('T3-1a. Domestic banks'!I108="Yes",1,0)</f>
        <v>0</v>
      </c>
      <c r="J108" s="25">
        <f>IF('T3-1a. Domestic banks'!J108="Yes",1,0)</f>
        <v>0</v>
      </c>
      <c r="K108" s="25">
        <f>IF('T3-1a. Domestic banks'!K108="Yes",1,0)</f>
        <v>0</v>
      </c>
      <c r="L108" s="25">
        <f>IF('T3-1a. Domestic banks'!L108="Yes",1,0)</f>
        <v>0</v>
      </c>
    </row>
    <row r="109" spans="1:12">
      <c r="B109" s="15" t="s">
        <v>168</v>
      </c>
      <c r="C109" s="25">
        <f>IF('T3-1a. Domestic banks'!C109="Yes",0.5,0)</f>
        <v>0</v>
      </c>
      <c r="D109" s="25">
        <f>IF('T3-1a. Domestic banks'!D109="Yes",0.5,0)</f>
        <v>0</v>
      </c>
      <c r="E109" s="25">
        <f>IF('T3-1a. Domestic banks'!E109="Yes",0.5,0)</f>
        <v>0</v>
      </c>
      <c r="F109" s="25">
        <f>IF('T3-1a. Domestic banks'!F109="Yes",0.5,0)</f>
        <v>0</v>
      </c>
      <c r="G109" s="25">
        <f>IF('T3-1a. Domestic banks'!G109="Yes",0.5,0)</f>
        <v>0</v>
      </c>
      <c r="H109" s="25">
        <f>IF('T3-1a. Domestic banks'!H109="Yes",0.5,0)</f>
        <v>0</v>
      </c>
      <c r="I109" s="25">
        <f>IF('T3-1a. Domestic banks'!I109="Yes",0.5,0)</f>
        <v>0.5</v>
      </c>
      <c r="J109" s="25">
        <f>IF('T3-1a. Domestic banks'!J109="Yes",0.5,0)</f>
        <v>0</v>
      </c>
      <c r="K109" s="25">
        <f>IF('T3-1a. Domestic banks'!K109="Yes",0.5,0)</f>
        <v>0</v>
      </c>
      <c r="L109" s="25">
        <f>IF('T3-1a. Domestic banks'!L109="Yes",0.5,0)</f>
        <v>0.5</v>
      </c>
    </row>
    <row r="110" spans="1:12">
      <c r="B110" s="15" t="s">
        <v>169</v>
      </c>
      <c r="C110" s="25">
        <f>IF('T3-1a. Domestic banks'!C110="Yes",0.5,0)</f>
        <v>0</v>
      </c>
      <c r="D110" s="25">
        <f>IF('T3-1a. Domestic banks'!D110="Yes",0.5,0)</f>
        <v>0</v>
      </c>
      <c r="E110" s="25">
        <f>IF('T3-1a. Domestic banks'!E110="Yes",0.5,0)</f>
        <v>0</v>
      </c>
      <c r="F110" s="25">
        <f>IF('T3-1a. Domestic banks'!F110="Yes",0.5,0)</f>
        <v>0</v>
      </c>
      <c r="G110" s="25">
        <f>IF('T3-1a. Domestic banks'!G110="Yes",0.5,0)</f>
        <v>0</v>
      </c>
      <c r="H110" s="25">
        <f>IF('T3-1a. Domestic banks'!H110="Yes",0.5,0)</f>
        <v>0</v>
      </c>
      <c r="I110" s="25">
        <f>IF('T3-1a. Domestic banks'!I110="Yes",0.5,0)</f>
        <v>0.5</v>
      </c>
      <c r="J110" s="25">
        <f>IF('T3-1a. Domestic banks'!J110="Yes",0.5,0)</f>
        <v>0</v>
      </c>
      <c r="K110" s="25">
        <f>IF('T3-1a. Domestic banks'!K110="Yes",0.5,0)</f>
        <v>0</v>
      </c>
      <c r="L110" s="25">
        <f>IF('T3-1a. Domestic banks'!L110="Yes",0.5,0)</f>
        <v>0</v>
      </c>
    </row>
    <row r="111" spans="1:12">
      <c r="B111" s="15" t="s">
        <v>160</v>
      </c>
      <c r="C111" s="25"/>
      <c r="G111" s="25"/>
      <c r="H111" s="25"/>
    </row>
    <row r="112" spans="1:12">
      <c r="B112" s="8" t="s">
        <v>155</v>
      </c>
      <c r="C112" s="7"/>
    </row>
    <row r="113" spans="1:12">
      <c r="B113" s="8"/>
      <c r="C113" s="7"/>
    </row>
    <row r="114" spans="1:12">
      <c r="B114" s="14" t="s">
        <v>239</v>
      </c>
      <c r="C114" s="28"/>
    </row>
    <row r="115" spans="1:12">
      <c r="B115" s="8"/>
      <c r="C115" s="7"/>
    </row>
    <row r="116" spans="1:12" ht="25.5">
      <c r="A116" s="1">
        <v>14</v>
      </c>
      <c r="B116" s="7" t="s">
        <v>240</v>
      </c>
      <c r="C116" s="19" t="str">
        <f>IF('T3-1a. Domestic banks'!C116="NA","",IF('T3-1a. Domestic banks'!C116="not allowed",1,IF('T3-1a. Domestic banks'!C116="Yes",1,0)))</f>
        <v/>
      </c>
      <c r="D116" s="19" t="str">
        <f>IF('T3-1a. Domestic banks'!D116="NA","",IF('T3-1a. Domestic banks'!D116="not allowed",1,IF('T3-1a. Domestic banks'!D116="Yes",1,0)))</f>
        <v/>
      </c>
      <c r="E116" s="19" t="str">
        <f>IF('T3-1a. Domestic banks'!E116="NA","",IF('T3-1a. Domestic banks'!E116="not allowed",1,IF('T3-1a. Domestic banks'!E116="Yes",1,0)))</f>
        <v/>
      </c>
      <c r="F116" s="19" t="str">
        <f>IF('T3-1a. Domestic banks'!F116="NA","",IF('T3-1a. Domestic banks'!F116="not allowed",1,IF('T3-1a. Domestic banks'!F116="Yes",1,0)))</f>
        <v/>
      </c>
      <c r="G116" s="19" t="str">
        <f>IF('T3-1a. Domestic banks'!G116="NA","",IF('T3-1a. Domestic banks'!G116="not allowed",1,IF('T3-1a. Domestic banks'!G116="Yes",1,0)))</f>
        <v/>
      </c>
      <c r="H116" s="19" t="str">
        <f>IF('T3-1a. Domestic banks'!H116="NA","",IF('T3-1a. Domestic banks'!H116="not allowed",1,IF('T3-1a. Domestic banks'!H116="Yes",1,0)))</f>
        <v/>
      </c>
      <c r="I116" s="19" t="str">
        <f>IF('T3-1a. Domestic banks'!I116="NA","",IF('T3-1a. Domestic banks'!I116="not allowed",1,IF('T3-1a. Domestic banks'!I116="Yes",1,0)))</f>
        <v/>
      </c>
      <c r="J116" s="19" t="str">
        <f>IF('T3-1a. Domestic banks'!J116="NA","",IF('T3-1a. Domestic banks'!J116="not allowed",1,IF('T3-1a. Domestic banks'!J116="Yes",1,0)))</f>
        <v/>
      </c>
      <c r="K116" s="19" t="str">
        <f>IF('T3-1a. Domestic banks'!K116="NA","",IF('T3-1a. Domestic banks'!K116="not allowed",1,IF('T3-1a. Domestic banks'!K116="Yes",1,0)))</f>
        <v/>
      </c>
      <c r="L116" s="19" t="str">
        <f>IF('T3-1a. Domestic banks'!L116="NA","",IF('T3-1a. Domestic banks'!L116="not allowed",1,IF('T3-1a. Domestic banks'!L116="Yes",1,0)))</f>
        <v/>
      </c>
    </row>
    <row r="117" spans="1:12">
      <c r="B117" s="15" t="s">
        <v>162</v>
      </c>
      <c r="C117" s="25"/>
      <c r="D117" s="25"/>
      <c r="E117" s="25"/>
      <c r="F117" s="25"/>
      <c r="G117" s="25"/>
      <c r="H117" s="25"/>
      <c r="I117" s="25"/>
      <c r="J117" s="25"/>
      <c r="K117" s="25"/>
      <c r="L117" s="25"/>
    </row>
    <row r="118" spans="1:12">
      <c r="B118" s="15" t="s">
        <v>163</v>
      </c>
      <c r="C118" s="25"/>
      <c r="D118" s="25"/>
      <c r="E118" s="25"/>
      <c r="F118" s="25"/>
      <c r="G118" s="25"/>
      <c r="H118" s="25"/>
      <c r="I118" s="25"/>
      <c r="J118" s="25"/>
      <c r="K118" s="25"/>
      <c r="L118" s="25"/>
    </row>
    <row r="119" spans="1:12">
      <c r="B119" s="15" t="s">
        <v>164</v>
      </c>
      <c r="C119" s="25"/>
      <c r="D119" s="25"/>
      <c r="E119" s="25"/>
      <c r="F119" s="25"/>
      <c r="G119" s="25"/>
      <c r="H119" s="25"/>
      <c r="I119" s="25"/>
      <c r="J119" s="25"/>
      <c r="K119" s="25"/>
      <c r="L119" s="25"/>
    </row>
    <row r="120" spans="1:12">
      <c r="B120" s="15" t="s">
        <v>241</v>
      </c>
      <c r="C120" s="25"/>
      <c r="D120" s="25"/>
      <c r="E120" s="25"/>
      <c r="F120" s="25"/>
      <c r="G120" s="25"/>
      <c r="H120" s="25"/>
      <c r="I120" s="25"/>
      <c r="J120" s="25"/>
      <c r="K120" s="25"/>
      <c r="L120" s="25"/>
    </row>
    <row r="121" spans="1:12">
      <c r="B121" s="15" t="s">
        <v>165</v>
      </c>
      <c r="C121" s="25"/>
      <c r="D121" s="25"/>
      <c r="E121" s="25"/>
      <c r="F121" s="25"/>
      <c r="G121" s="25"/>
      <c r="H121" s="25"/>
      <c r="I121" s="25"/>
      <c r="J121" s="25"/>
      <c r="K121" s="25"/>
      <c r="L121" s="25"/>
    </row>
    <row r="122" spans="1:12">
      <c r="B122" s="15" t="s">
        <v>166</v>
      </c>
      <c r="C122" s="25"/>
      <c r="D122" s="25"/>
      <c r="E122" s="25"/>
      <c r="F122" s="25"/>
      <c r="G122" s="25"/>
      <c r="H122" s="25"/>
      <c r="I122" s="25"/>
      <c r="J122" s="25"/>
      <c r="K122" s="25"/>
      <c r="L122" s="25"/>
    </row>
    <row r="123" spans="1:12">
      <c r="B123" s="8" t="s">
        <v>155</v>
      </c>
      <c r="C123" s="7"/>
      <c r="D123" s="7"/>
      <c r="E123" s="7"/>
      <c r="F123" s="7"/>
      <c r="G123" s="7"/>
      <c r="H123" s="7"/>
      <c r="I123" s="7"/>
      <c r="J123" s="7"/>
      <c r="K123" s="7"/>
      <c r="L123" s="7"/>
    </row>
    <row r="124" spans="1:12">
      <c r="B124" s="8"/>
      <c r="C124" s="7"/>
      <c r="D124" s="7"/>
      <c r="E124" s="7"/>
      <c r="F124" s="7"/>
      <c r="G124" s="7"/>
      <c r="H124" s="7"/>
      <c r="I124" s="7"/>
      <c r="J124" s="7"/>
      <c r="K124" s="7"/>
      <c r="L124" s="7"/>
    </row>
    <row r="125" spans="1:12">
      <c r="A125" s="1">
        <v>15</v>
      </c>
      <c r="B125" s="10" t="s">
        <v>242</v>
      </c>
      <c r="C125" s="19" t="str">
        <f>IF('T3-1a. Domestic banks'!C125="NA","",IF('T3-1a. Domestic banks'!C125="not allowed",1,IF('T3-1a. Domestic banks'!C125="Yes",1,0)))</f>
        <v/>
      </c>
      <c r="D125" s="19" t="str">
        <f>IF('T3-1a. Domestic banks'!D125="NA","",IF('T3-1a. Domestic banks'!D125="not allowed",1,IF('T3-1a. Domestic banks'!D125="Yes",1,0)))</f>
        <v/>
      </c>
      <c r="E125" s="19" t="str">
        <f>IF('T3-1a. Domestic banks'!E125="NA","",IF('T3-1a. Domestic banks'!E125="not allowed",1,IF('T3-1a. Domestic banks'!E125="Yes",1,0)))</f>
        <v/>
      </c>
      <c r="F125" s="19" t="str">
        <f>IF('T3-1a. Domestic banks'!F125="NA","",IF('T3-1a. Domestic banks'!F125="not allowed",1,IF('T3-1a. Domestic banks'!F125="Yes",1,0)))</f>
        <v/>
      </c>
      <c r="G125" s="19" t="str">
        <f>IF('T3-1a. Domestic banks'!G125="NA","",IF('T3-1a. Domestic banks'!G125="not allowed",1,IF('T3-1a. Domestic banks'!G125="Yes",1,0)))</f>
        <v/>
      </c>
      <c r="H125" s="19" t="str">
        <f>IF('T3-1a. Domestic banks'!H125="NA","",IF('T3-1a. Domestic banks'!H125="not allowed",1,IF('T3-1a. Domestic banks'!H125="Yes",1,0)))</f>
        <v/>
      </c>
      <c r="I125" s="19" t="str">
        <f>IF('T3-1a. Domestic banks'!I125="NA","",IF('T3-1a. Domestic banks'!I125="not allowed",1,IF('T3-1a. Domestic banks'!I125="Yes",1,0)))</f>
        <v/>
      </c>
      <c r="J125" s="19" t="str">
        <f>IF('T3-1a. Domestic banks'!J125="NA","",IF('T3-1a. Domestic banks'!J125="not allowed",1,IF('T3-1a. Domestic banks'!J125="Yes",1,0)))</f>
        <v/>
      </c>
      <c r="K125" s="19" t="str">
        <f>IF('T3-1a. Domestic banks'!K125="NA","",IF('T3-1a. Domestic banks'!K125="not allowed",1,IF('T3-1a. Domestic banks'!K125="Yes",1,0)))</f>
        <v/>
      </c>
      <c r="L125" s="19" t="str">
        <f>IF('T3-1a. Domestic banks'!L125="NA","",IF('T3-1a. Domestic banks'!L125="not allowed",1,IF('T3-1a. Domestic banks'!L125="Yes",1,0)))</f>
        <v/>
      </c>
    </row>
    <row r="126" spans="1:12">
      <c r="B126" s="15" t="s">
        <v>162</v>
      </c>
      <c r="C126" s="25"/>
    </row>
    <row r="127" spans="1:12">
      <c r="B127" s="15" t="s">
        <v>163</v>
      </c>
      <c r="C127" s="25"/>
    </row>
    <row r="128" spans="1:12">
      <c r="B128" s="15" t="s">
        <v>164</v>
      </c>
      <c r="C128" s="25"/>
    </row>
    <row r="129" spans="1:12">
      <c r="B129" s="15" t="s">
        <v>241</v>
      </c>
      <c r="C129" s="25"/>
    </row>
    <row r="130" spans="1:12">
      <c r="B130" s="15" t="s">
        <v>165</v>
      </c>
      <c r="C130" s="25"/>
      <c r="G130" s="25"/>
    </row>
    <row r="131" spans="1:12">
      <c r="B131" s="15" t="s">
        <v>166</v>
      </c>
      <c r="C131" s="25"/>
    </row>
    <row r="132" spans="1:12">
      <c r="B132" s="8" t="s">
        <v>155</v>
      </c>
      <c r="C132" s="7"/>
      <c r="G132" s="25"/>
    </row>
    <row r="133" spans="1:12">
      <c r="B133" s="8"/>
      <c r="C133" s="7"/>
      <c r="G133" s="25"/>
    </row>
    <row r="134" spans="1:12">
      <c r="A134" s="1">
        <v>16</v>
      </c>
      <c r="B134" s="10" t="s">
        <v>250</v>
      </c>
      <c r="C134" s="19" t="str">
        <f>IF('T3-1a. Domestic banks'!C134="NA","",IF('T3-1a. Domestic banks'!C134="..","..",IF('T3-1a. Domestic banks'!C134="Not allowed",1,IF('T3-1a. Domestic banks'!C134&lt;31,0.75,IF('T3-1a. Domestic banks'!C134&lt;61,0.5,IF('T3-1a. Domestic banks'!C134&lt;91,0.25,0))))))</f>
        <v/>
      </c>
      <c r="D134" s="19" t="str">
        <f>IF('T3-1a. Domestic banks'!D134="NA","",IF('T3-1a. Domestic banks'!D134="..","..",IF('T3-1a. Domestic banks'!D134="Not allowed",1,IF('T3-1a. Domestic banks'!D134&lt;31,0.75,IF('T3-1a. Domestic banks'!D134&lt;61,0.5,IF('T3-1a. Domestic banks'!D134&lt;91,0.25,0))))))</f>
        <v/>
      </c>
      <c r="E134" s="19" t="str">
        <f>IF('T3-1a. Domestic banks'!E134="NA","",IF('T3-1a. Domestic banks'!E134="..","..",IF('T3-1a. Domestic banks'!E134="Not allowed",1,IF('T3-1a. Domestic banks'!E134&lt;31,0.75,IF('T3-1a. Domestic banks'!E134&lt;61,0.5,IF('T3-1a. Domestic banks'!E134&lt;91,0.25,0))))))</f>
        <v/>
      </c>
      <c r="F134" s="19" t="str">
        <f>IF('T3-1a. Domestic banks'!F134="NA","",IF('T3-1a. Domestic banks'!F134="..","..",IF('T3-1a. Domestic banks'!F134="Not allowed",1,IF('T3-1a. Domestic banks'!F134&lt;31,0.75,IF('T3-1a. Domestic banks'!F134&lt;61,0.5,IF('T3-1a. Domestic banks'!F134&lt;91,0.25,0))))))</f>
        <v/>
      </c>
      <c r="G134" s="19" t="str">
        <f>IF('T3-1a. Domestic banks'!G134="NA","",IF('T3-1a. Domestic banks'!G134="..","..",IF('T3-1a. Domestic banks'!G134="Not allowed",1,IF('T3-1a. Domestic banks'!G134&lt;31,0.75,IF('T3-1a. Domestic banks'!G134&lt;61,0.5,IF('T3-1a. Domestic banks'!G134&lt;91,0.25,0))))))</f>
        <v/>
      </c>
      <c r="H134" s="19" t="str">
        <f>IF('T3-1a. Domestic banks'!H134="NA","",IF('T3-1a. Domestic banks'!H134="..","..",IF('T3-1a. Domestic banks'!H134="Not allowed",1,IF('T3-1a. Domestic banks'!H134&lt;31,0.75,IF('T3-1a. Domestic banks'!H134&lt;61,0.5,IF('T3-1a. Domestic banks'!H134&lt;91,0.25,0))))))</f>
        <v/>
      </c>
      <c r="I134" s="19" t="str">
        <f>IF('T3-1a. Domestic banks'!I134="NA","",IF('T3-1a. Domestic banks'!I134="..","..",IF('T3-1a. Domestic banks'!I134="Not allowed",1,IF('T3-1a. Domestic banks'!I134&lt;31,0.75,IF('T3-1a. Domestic banks'!I134&lt;61,0.5,IF('T3-1a. Domestic banks'!I134&lt;91,0.25,0))))))</f>
        <v/>
      </c>
      <c r="J134" s="19" t="str">
        <f>IF('T3-1a. Domestic banks'!J134="NA","",IF('T3-1a. Domestic banks'!J134="..","..",IF('T3-1a. Domestic banks'!J134="Not allowed",1,IF('T3-1a. Domestic banks'!J134&lt;31,0.75,IF('T3-1a. Domestic banks'!J134&lt;61,0.5,IF('T3-1a. Domestic banks'!J134&lt;91,0.25,0))))))</f>
        <v/>
      </c>
      <c r="K134" s="19" t="str">
        <f>IF('T3-1a. Domestic banks'!K134="NA","",IF('T3-1a. Domestic banks'!K134="..","..",IF('T3-1a. Domestic banks'!K134="Not allowed",1,IF('T3-1a. Domestic banks'!K134&lt;31,0.75,IF('T3-1a. Domestic banks'!K134&lt;61,0.5,IF('T3-1a. Domestic banks'!K134&lt;91,0.25,0))))))</f>
        <v/>
      </c>
      <c r="L134" s="19" t="str">
        <f>IF('T3-1a. Domestic banks'!L134="NA","",IF('T3-1a. Domestic banks'!L134="..","..",IF('T3-1a. Domestic banks'!L134="Not allowed",1,IF('T3-1a. Domestic banks'!L134&lt;31,0.75,IF('T3-1a. Domestic banks'!L134&lt;61,0.5,IF('T3-1a. Domestic banks'!L134&lt;91,0.25,0))))))</f>
        <v/>
      </c>
    </row>
    <row r="135" spans="1:12">
      <c r="B135" s="7" t="s">
        <v>249</v>
      </c>
      <c r="C135" s="19" t="str">
        <f>IF('T3-1a. Domestic banks'!C135="NA","",IF('T3-1a. Domestic banks'!C135="..","..",IF('T3-1a. Domestic banks'!C135="Not allowed",1,IF('T3-1a. Domestic banks'!C135&lt;1.01,0.8,IF('T3-1a. Domestic banks'!C135&lt;2.01,0.6,IF('T3-1a. Domestic banks'!C135&lt;3.01,0.4,IF('T3-1a. Domestic banks'!C135&lt;4.01,0.2,0)))))))</f>
        <v/>
      </c>
      <c r="D135" s="19" t="str">
        <f>IF('T3-1a. Domestic banks'!D135="NA","",IF('T3-1a. Domestic banks'!D135="..","..",IF('T3-1a. Domestic banks'!D135="Not allowed",1,IF('T3-1a. Domestic banks'!D135&lt;1.01,0.8,IF('T3-1a. Domestic banks'!D135&lt;2.01,0.6,IF('T3-1a. Domestic banks'!D135&lt;3.01,0.4,IF('T3-1a. Domestic banks'!D135&lt;4.01,0.2,0)))))))</f>
        <v/>
      </c>
      <c r="E135" s="19" t="str">
        <f>IF('T3-1a. Domestic banks'!E135="NA","",IF('T3-1a. Domestic banks'!E135="..","..",IF('T3-1a. Domestic banks'!E135="Not allowed",1,IF('T3-1a. Domestic banks'!E135&lt;1.01,0.8,IF('T3-1a. Domestic banks'!E135&lt;2.01,0.6,IF('T3-1a. Domestic banks'!E135&lt;3.01,0.4,IF('T3-1a. Domestic banks'!E135&lt;4.01,0.2,0)))))))</f>
        <v/>
      </c>
      <c r="F135" s="19" t="str">
        <f>IF('T3-1a. Domestic banks'!F135="NA","",IF('T3-1a. Domestic banks'!F135="..","..",IF('T3-1a. Domestic banks'!F135="Not allowed",1,IF('T3-1a. Domestic banks'!F135&lt;1.01,0.8,IF('T3-1a. Domestic banks'!F135&lt;2.01,0.6,IF('T3-1a. Domestic banks'!F135&lt;3.01,0.4,IF('T3-1a. Domestic banks'!F135&lt;4.01,0.2,0)))))))</f>
        <v/>
      </c>
      <c r="G135" s="19" t="str">
        <f>IF('T3-1a. Domestic banks'!G135="NA","",IF('T3-1a. Domestic banks'!G135="..","..",IF('T3-1a. Domestic banks'!G135="Not allowed",1,IF('T3-1a. Domestic banks'!G135&lt;1.01,0.8,IF('T3-1a. Domestic banks'!G135&lt;2.01,0.6,IF('T3-1a. Domestic banks'!G135&lt;3.01,0.4,IF('T3-1a. Domestic banks'!G135&lt;4.01,0.2,0)))))))</f>
        <v/>
      </c>
      <c r="H135" s="19" t="str">
        <f>IF('T3-1a. Domestic banks'!H135="NA","",IF('T3-1a. Domestic banks'!H135="..","..",IF('T3-1a. Domestic banks'!H135="Not allowed",1,IF('T3-1a. Domestic banks'!H135&lt;1.01,0.8,IF('T3-1a. Domestic banks'!H135&lt;2.01,0.6,IF('T3-1a. Domestic banks'!H135&lt;3.01,0.4,IF('T3-1a. Domestic banks'!H135&lt;4.01,0.2,0)))))))</f>
        <v/>
      </c>
      <c r="I135" s="19" t="str">
        <f>IF('T3-1a. Domestic banks'!I135="NA","",IF('T3-1a. Domestic banks'!I135="..","..",IF('T3-1a. Domestic banks'!I135="Not allowed",1,IF('T3-1a. Domestic banks'!I135&lt;1.01,0.8,IF('T3-1a. Domestic banks'!I135&lt;2.01,0.6,IF('T3-1a. Domestic banks'!I135&lt;3.01,0.4,IF('T3-1a. Domestic banks'!I135&lt;4.01,0.2,0)))))))</f>
        <v/>
      </c>
      <c r="J135" s="19" t="str">
        <f>IF('T3-1a. Domestic banks'!J135="NA","",IF('T3-1a. Domestic banks'!J135="..","..",IF('T3-1a. Domestic banks'!J135="Not allowed",1,IF('T3-1a. Domestic banks'!J135&lt;1.01,0.8,IF('T3-1a. Domestic banks'!J135&lt;2.01,0.6,IF('T3-1a. Domestic banks'!J135&lt;3.01,0.4,IF('T3-1a. Domestic banks'!J135&lt;4.01,0.2,0)))))))</f>
        <v/>
      </c>
      <c r="K135" s="19" t="str">
        <f>IF('T3-1a. Domestic banks'!K135="NA","",IF('T3-1a. Domestic banks'!K135="..","..",IF('T3-1a. Domestic banks'!K135="Not allowed",1,IF('T3-1a. Domestic banks'!K135&lt;1.01,0.8,IF('T3-1a. Domestic banks'!K135&lt;2.01,0.6,IF('T3-1a. Domestic banks'!K135&lt;3.01,0.4,IF('T3-1a. Domestic banks'!K135&lt;4.01,0.2,0)))))))</f>
        <v/>
      </c>
      <c r="L135" s="19" t="str">
        <f>IF('T3-1a. Domestic banks'!L135="NA","",IF('T3-1a. Domestic banks'!L135="..","..",IF('T3-1a. Domestic banks'!L135="Not allowed",1,IF('T3-1a. Domestic banks'!L135&lt;1.01,0.8,IF('T3-1a. Domestic banks'!L135&lt;2.01,0.6,IF('T3-1a. Domestic banks'!L135&lt;3.01,0.4,IF('T3-1a. Domestic banks'!L135&lt;4.01,0.2,0)))))))</f>
        <v/>
      </c>
    </row>
    <row r="136" spans="1:12">
      <c r="B136" s="8" t="s">
        <v>155</v>
      </c>
      <c r="C136" s="7"/>
    </row>
    <row r="137" spans="1:12">
      <c r="B137" s="8"/>
      <c r="C137" s="7"/>
    </row>
    <row r="138" spans="1:12">
      <c r="B138" s="10" t="s">
        <v>251</v>
      </c>
      <c r="C138" s="25"/>
    </row>
    <row r="139" spans="1:12">
      <c r="B139" s="8"/>
      <c r="C139" s="7"/>
    </row>
    <row r="140" spans="1:12">
      <c r="A140" s="1" t="s">
        <v>253</v>
      </c>
      <c r="B140" s="10" t="s">
        <v>254</v>
      </c>
      <c r="C140" s="25"/>
    </row>
    <row r="141" spans="1:12">
      <c r="B141" s="15" t="s">
        <v>252</v>
      </c>
      <c r="C141" s="25"/>
    </row>
    <row r="142" spans="1:12">
      <c r="B142" s="15" t="s">
        <v>170</v>
      </c>
      <c r="C142" s="25">
        <f>IF('T3-1a. Domestic banks'!C142="..","..",(100-'T3-1a. Domestic banks'!C142)/100)</f>
        <v>0</v>
      </c>
      <c r="D142" s="25">
        <f>IF('T3-1a. Domestic banks'!D142="..","..",(100-'T3-1a. Domestic banks'!D142)/100)</f>
        <v>0</v>
      </c>
      <c r="E142" s="25">
        <f>IF('T3-1a. Domestic banks'!E142="..","..",(100-'T3-1a. Domestic banks'!E142)/100)</f>
        <v>0</v>
      </c>
      <c r="F142" s="25">
        <f>IF('T3-1a. Domestic banks'!F142="..","..",(100-'T3-1a. Domestic banks'!F142)/100)</f>
        <v>0</v>
      </c>
      <c r="G142" s="25">
        <f>IF('T3-1a. Domestic banks'!G142="..","..",(100-'T3-1a. Domestic banks'!G142)/100)</f>
        <v>0</v>
      </c>
      <c r="H142" s="25">
        <f>IF('T3-1a. Domestic banks'!H142="..","..",(100-'T3-1a. Domestic banks'!H142)/100)</f>
        <v>0</v>
      </c>
      <c r="I142" s="25">
        <f>IF('T3-1a. Domestic banks'!I142="..","..",(100-'T3-1a. Domestic banks'!I142)/100)</f>
        <v>0</v>
      </c>
      <c r="J142" s="25">
        <f>IF('T3-1a. Domestic banks'!J142="..","..",(100-'T3-1a. Domestic banks'!J142)/100)</f>
        <v>0</v>
      </c>
      <c r="K142" s="25">
        <f>IF('T3-1a. Domestic banks'!K142="..","..",(100-'T3-1a. Domestic banks'!K142)/100)</f>
        <v>0</v>
      </c>
      <c r="L142" s="25">
        <f>IF('T3-1a. Domestic banks'!L142="..","..",(100-'T3-1a. Domestic banks'!L142)/100)</f>
        <v>0</v>
      </c>
    </row>
    <row r="143" spans="1:12">
      <c r="B143" s="15" t="s">
        <v>171</v>
      </c>
      <c r="C143" s="25"/>
    </row>
    <row r="144" spans="1:12">
      <c r="B144" s="15" t="s">
        <v>170</v>
      </c>
      <c r="C144" s="25">
        <f>IF('T3-1a. Domestic banks'!C144="..","..",(100-'T3-1a. Domestic banks'!C144)/100)</f>
        <v>0</v>
      </c>
      <c r="D144" s="25">
        <f>IF('T3-1a. Domestic banks'!D144="..","..",(100-'T3-1a. Domestic banks'!D144)/100)</f>
        <v>0</v>
      </c>
      <c r="E144" s="25">
        <f>IF('T3-1a. Domestic banks'!E144="..","..",(100-'T3-1a. Domestic banks'!E144)/100)</f>
        <v>0</v>
      </c>
      <c r="F144" s="25">
        <f>IF('T3-1a. Domestic banks'!F144="..","..",(100-'T3-1a. Domestic banks'!F144)/100)</f>
        <v>0</v>
      </c>
      <c r="G144" s="25">
        <f>IF('T3-1a. Domestic banks'!G144="..","..",(100-'T3-1a. Domestic banks'!G144)/100)</f>
        <v>0</v>
      </c>
      <c r="H144" s="25">
        <f>IF('T3-1a. Domestic banks'!H144="..","..",(100-'T3-1a. Domestic banks'!H144)/100)</f>
        <v>0</v>
      </c>
      <c r="I144" s="25">
        <f>IF('T3-1a. Domestic banks'!I144="..","..",(100-'T3-1a. Domestic banks'!I144)/100)</f>
        <v>0</v>
      </c>
      <c r="J144" s="25">
        <f>IF('T3-1a. Domestic banks'!J144="..","..",(100-'T3-1a. Domestic banks'!J144)/100)</f>
        <v>0</v>
      </c>
      <c r="K144" s="25">
        <f>IF('T3-1a. Domestic banks'!K144="..","..",(100-'T3-1a. Domestic banks'!K144)/100)</f>
        <v>0</v>
      </c>
      <c r="L144" s="25">
        <f>IF('T3-1a. Domestic banks'!L144="..","..",(100-'T3-1a. Domestic banks'!L144)/100)</f>
        <v>0</v>
      </c>
    </row>
    <row r="145" spans="1:12">
      <c r="B145" s="8" t="s">
        <v>155</v>
      </c>
      <c r="C145" s="7"/>
    </row>
    <row r="146" spans="1:12">
      <c r="B146" s="8"/>
      <c r="C146" s="7"/>
    </row>
    <row r="147" spans="1:12">
      <c r="A147" s="1">
        <v>19</v>
      </c>
      <c r="B147" s="10" t="s">
        <v>255</v>
      </c>
      <c r="C147" s="25"/>
      <c r="I147" s="19" t="s">
        <v>70</v>
      </c>
    </row>
    <row r="148" spans="1:12">
      <c r="B148" s="15" t="s">
        <v>256</v>
      </c>
      <c r="C148" s="25"/>
      <c r="D148" s="25"/>
      <c r="E148" s="25"/>
      <c r="F148" s="25"/>
      <c r="G148" s="25"/>
      <c r="H148" s="25"/>
      <c r="I148" s="25"/>
      <c r="J148" s="25"/>
      <c r="K148" s="25"/>
      <c r="L148" s="25"/>
    </row>
    <row r="149" spans="1:12">
      <c r="B149" s="15" t="s">
        <v>257</v>
      </c>
      <c r="C149" s="25"/>
      <c r="D149" s="25"/>
      <c r="E149" s="25"/>
      <c r="F149" s="25"/>
      <c r="G149" s="25"/>
      <c r="H149" s="25"/>
      <c r="I149" s="25"/>
      <c r="J149" s="25"/>
      <c r="K149" s="25"/>
      <c r="L149" s="25"/>
    </row>
    <row r="150" spans="1:12">
      <c r="B150" s="15" t="s">
        <v>34</v>
      </c>
      <c r="C150" s="25"/>
      <c r="D150" s="25"/>
      <c r="E150" s="25"/>
      <c r="F150" s="25"/>
      <c r="G150" s="25"/>
      <c r="H150" s="25"/>
      <c r="I150" s="25"/>
      <c r="J150" s="25"/>
      <c r="K150" s="25"/>
      <c r="L150" s="25"/>
    </row>
    <row r="151" spans="1:12">
      <c r="B151" s="15" t="s">
        <v>35</v>
      </c>
      <c r="C151" s="25"/>
    </row>
    <row r="152" spans="1:12">
      <c r="B152" s="8" t="s">
        <v>155</v>
      </c>
      <c r="C152" s="7"/>
    </row>
    <row r="153" spans="1:12">
      <c r="B153" s="7"/>
      <c r="C153" s="7"/>
    </row>
    <row r="154" spans="1:12">
      <c r="B154" s="10" t="s">
        <v>36</v>
      </c>
      <c r="C154" s="25"/>
    </row>
    <row r="155" spans="1:12">
      <c r="B155" s="8"/>
      <c r="C155" s="7"/>
    </row>
    <row r="156" spans="1:12">
      <c r="B156" s="17" t="s">
        <v>37</v>
      </c>
      <c r="C156" s="28"/>
    </row>
    <row r="157" spans="1:12">
      <c r="B157" s="8"/>
      <c r="C157" s="7"/>
    </row>
    <row r="158" spans="1:12">
      <c r="A158" s="1" t="s">
        <v>42</v>
      </c>
      <c r="B158" s="10" t="s">
        <v>38</v>
      </c>
      <c r="C158" s="25"/>
    </row>
    <row r="159" spans="1:12">
      <c r="B159" s="15" t="s">
        <v>39</v>
      </c>
      <c r="C159" s="25"/>
    </row>
    <row r="160" spans="1:12">
      <c r="B160" s="15" t="s">
        <v>40</v>
      </c>
      <c r="C160" s="25"/>
    </row>
    <row r="161" spans="1:9">
      <c r="B161" s="15" t="s">
        <v>41</v>
      </c>
      <c r="C161" s="25"/>
    </row>
    <row r="162" spans="1:9">
      <c r="B162" s="15" t="s">
        <v>43</v>
      </c>
      <c r="C162" s="25"/>
    </row>
    <row r="163" spans="1:9">
      <c r="B163" s="8" t="s">
        <v>155</v>
      </c>
      <c r="C163" s="7"/>
    </row>
    <row r="164" spans="1:9">
      <c r="B164" s="8"/>
      <c r="C164" s="7"/>
    </row>
    <row r="165" spans="1:9">
      <c r="A165" s="1" t="s">
        <v>48</v>
      </c>
      <c r="B165" s="10" t="s">
        <v>44</v>
      </c>
      <c r="C165" s="25"/>
    </row>
    <row r="166" spans="1:9">
      <c r="B166" s="15" t="s">
        <v>45</v>
      </c>
      <c r="C166" s="25"/>
    </row>
    <row r="167" spans="1:9">
      <c r="B167" s="15" t="s">
        <v>46</v>
      </c>
      <c r="C167" s="26"/>
      <c r="H167" s="29"/>
    </row>
    <row r="168" spans="1:9">
      <c r="B168" s="15" t="s">
        <v>47</v>
      </c>
      <c r="C168" s="25"/>
    </row>
    <row r="169" spans="1:9">
      <c r="B169" s="8" t="s">
        <v>155</v>
      </c>
      <c r="C169" s="7"/>
      <c r="I169" s="9"/>
    </row>
    <row r="170" spans="1:9">
      <c r="B170" s="8"/>
      <c r="C170" s="7"/>
    </row>
    <row r="171" spans="1:9">
      <c r="B171" s="14" t="s">
        <v>49</v>
      </c>
      <c r="C171" s="28"/>
    </row>
    <row r="172" spans="1:9">
      <c r="B172" s="8"/>
      <c r="C172" s="7"/>
    </row>
    <row r="173" spans="1:9">
      <c r="A173" s="1" t="s">
        <v>51</v>
      </c>
      <c r="B173" s="10" t="s">
        <v>50</v>
      </c>
      <c r="C173" s="25"/>
    </row>
    <row r="174" spans="1:9">
      <c r="B174" s="10" t="s">
        <v>52</v>
      </c>
      <c r="C174" s="25"/>
    </row>
    <row r="175" spans="1:9">
      <c r="B175" s="10" t="s">
        <v>53</v>
      </c>
      <c r="C175" s="25"/>
    </row>
    <row r="176" spans="1:9">
      <c r="B176" s="10" t="s">
        <v>54</v>
      </c>
      <c r="C176" s="25"/>
    </row>
    <row r="177" spans="1:12">
      <c r="B177" s="10" t="s">
        <v>55</v>
      </c>
      <c r="C177" s="25"/>
    </row>
    <row r="178" spans="1:12">
      <c r="B178" s="8" t="s">
        <v>155</v>
      </c>
      <c r="C178" s="25"/>
      <c r="F178" s="30"/>
    </row>
    <row r="179" spans="1:12">
      <c r="B179" s="8"/>
      <c r="C179" s="7"/>
    </row>
    <row r="180" spans="1:12" ht="25.5">
      <c r="A180" s="1">
        <v>23</v>
      </c>
      <c r="B180" s="7" t="s">
        <v>56</v>
      </c>
      <c r="C180" s="7"/>
    </row>
    <row r="181" spans="1:12">
      <c r="B181" s="15" t="s">
        <v>57</v>
      </c>
      <c r="C181" s="25"/>
    </row>
    <row r="182" spans="1:12">
      <c r="B182" s="15" t="s">
        <v>58</v>
      </c>
      <c r="C182" s="25"/>
    </row>
    <row r="183" spans="1:12">
      <c r="B183" s="15" t="s">
        <v>59</v>
      </c>
      <c r="C183" s="25"/>
    </row>
    <row r="184" spans="1:12">
      <c r="B184" s="15" t="s">
        <v>60</v>
      </c>
      <c r="C184" s="25"/>
    </row>
    <row r="185" spans="1:12">
      <c r="B185" s="15" t="s">
        <v>161</v>
      </c>
      <c r="C185" s="25"/>
    </row>
    <row r="186" spans="1:12">
      <c r="B186" s="8" t="s">
        <v>155</v>
      </c>
      <c r="C186" s="7"/>
    </row>
    <row r="187" spans="1:12">
      <c r="B187" s="7"/>
      <c r="C187" s="7"/>
    </row>
    <row r="188" spans="1:12">
      <c r="A188" s="1" t="s">
        <v>61</v>
      </c>
      <c r="B188" s="10" t="s">
        <v>139</v>
      </c>
      <c r="C188" s="25"/>
    </row>
    <row r="189" spans="1:12">
      <c r="B189" s="15" t="s">
        <v>172</v>
      </c>
      <c r="C189" s="25"/>
    </row>
    <row r="190" spans="1:12">
      <c r="B190" s="15" t="s">
        <v>173</v>
      </c>
      <c r="C190" s="25">
        <f>IF('T3-1a. Domestic banks'!C190="Yes",1,0)</f>
        <v>1</v>
      </c>
      <c r="D190" s="25">
        <f>IF('T3-1a. Domestic banks'!D190="Yes",1,0)</f>
        <v>0</v>
      </c>
      <c r="E190" s="25">
        <f>IF('T3-1a. Domestic banks'!E190="Yes",1,0)</f>
        <v>0</v>
      </c>
      <c r="F190" s="25">
        <f>IF('T3-1a. Domestic banks'!F190="Yes",1,0)</f>
        <v>1</v>
      </c>
      <c r="G190" s="25">
        <f>IF('T3-1a. Domestic banks'!G190="Yes",1,0)</f>
        <v>1</v>
      </c>
      <c r="H190" s="25">
        <f>IF('T3-1a. Domestic banks'!H190="Yes",1,0)</f>
        <v>1</v>
      </c>
      <c r="I190" s="25">
        <f>IF('T3-1a. Domestic banks'!I190="Yes",1,0)</f>
        <v>0</v>
      </c>
      <c r="J190" s="25">
        <f>IF('T3-1a. Domestic banks'!J190="Yes",1,0)</f>
        <v>0</v>
      </c>
      <c r="K190" s="25">
        <f>IF('T3-1a. Domestic banks'!K190="Yes",1,0)</f>
        <v>1</v>
      </c>
      <c r="L190" s="25">
        <f>IF('T3-1a. Domestic banks'!L190="Yes",1,0)</f>
        <v>1</v>
      </c>
    </row>
    <row r="191" spans="1:12">
      <c r="B191" s="15" t="s">
        <v>174</v>
      </c>
      <c r="C191" s="25"/>
    </row>
    <row r="192" spans="1:12">
      <c r="B192" s="15" t="s">
        <v>161</v>
      </c>
      <c r="C192" s="25"/>
    </row>
    <row r="193" spans="1:12">
      <c r="B193" s="8" t="s">
        <v>155</v>
      </c>
      <c r="C193" s="7"/>
    </row>
    <row r="194" spans="1:12">
      <c r="B194" s="8"/>
      <c r="C194" s="7"/>
    </row>
    <row r="195" spans="1:12">
      <c r="A195" s="1">
        <v>25</v>
      </c>
      <c r="B195" s="10" t="s">
        <v>140</v>
      </c>
      <c r="C195" s="19" t="str">
        <f>IF('T3-1a. Domestic banks'!C195="NA","",IF('T3-1a. Domestic banks'!C195="Not allowed",1,IF('T3-1a. Domestic banks'!C195="Yes",1,0)))</f>
        <v/>
      </c>
      <c r="D195" s="19" t="str">
        <f>IF('T3-1a. Domestic banks'!D195="NA","",IF('T3-1a. Domestic banks'!D195="Not allowed",1,IF('T3-1a. Domestic banks'!D195="Yes",1,0)))</f>
        <v/>
      </c>
      <c r="E195" s="19" t="str">
        <f>IF('T3-1a. Domestic banks'!E195="NA","",IF('T3-1a. Domestic banks'!E195="Not allowed",1,IF('T3-1a. Domestic banks'!E195="Yes",1,0)))</f>
        <v/>
      </c>
      <c r="F195" s="19" t="str">
        <f>IF('T3-1a. Domestic banks'!F195="NA","",IF('T3-1a. Domestic banks'!F195="Not allowed",1,IF('T3-1a. Domestic banks'!F195="Yes",1,0)))</f>
        <v/>
      </c>
      <c r="G195" s="19" t="str">
        <f>IF('T3-1a. Domestic banks'!G195="NA","",IF('T3-1a. Domestic banks'!G195="Not allowed",1,IF('T3-1a. Domestic banks'!G195="Yes",1,0)))</f>
        <v/>
      </c>
      <c r="H195" s="19" t="str">
        <f>IF('T3-1a. Domestic banks'!H195="NA","",IF('T3-1a. Domestic banks'!H195="Not allowed",1,IF('T3-1a. Domestic banks'!H195="Yes",1,0)))</f>
        <v/>
      </c>
      <c r="I195" s="19" t="str">
        <f>IF('T3-1a. Domestic banks'!I195="NA","",IF('T3-1a. Domestic banks'!I195="Not allowed",1,IF('T3-1a. Domestic banks'!I195="Yes",1,0)))</f>
        <v/>
      </c>
      <c r="J195" s="19" t="str">
        <f>IF('T3-1a. Domestic banks'!J195="NA","",IF('T3-1a. Domestic banks'!J195="Not allowed",1,IF('T3-1a. Domestic banks'!J195="Yes",1,0)))</f>
        <v/>
      </c>
      <c r="K195" s="19" t="str">
        <f>IF('T3-1a. Domestic banks'!K195="NA","",IF('T3-1a. Domestic banks'!K195="Not allowed",1,IF('T3-1a. Domestic banks'!K195="Yes",1,0)))</f>
        <v/>
      </c>
      <c r="L195" s="19" t="str">
        <f>IF('T3-1a. Domestic banks'!L195="NA","",IF('T3-1a. Domestic banks'!L195="Not allowed",1,IF('T3-1a. Domestic banks'!L195="Yes",1,0)))</f>
        <v/>
      </c>
    </row>
    <row r="196" spans="1:12">
      <c r="B196" s="10" t="s">
        <v>141</v>
      </c>
      <c r="C196" s="25"/>
    </row>
    <row r="197" spans="1:12">
      <c r="B197" s="8" t="s">
        <v>155</v>
      </c>
      <c r="C197" s="7"/>
    </row>
    <row r="198" spans="1:12">
      <c r="B198" s="5"/>
      <c r="C198" s="5"/>
    </row>
    <row r="199" spans="1:12">
      <c r="A199" s="1">
        <v>26</v>
      </c>
      <c r="B199" s="10" t="s">
        <v>142</v>
      </c>
      <c r="C199" s="25"/>
    </row>
    <row r="200" spans="1:12">
      <c r="B200" s="15" t="s">
        <v>143</v>
      </c>
      <c r="C200" s="25">
        <f>IF('T3-1a. Domestic banks'!C199="Not allowed",1,IF('T3-1a. Domestic banks'!C200="Set",1/3,IF('T3-1a. Domestic banks'!C200="Approved",1/6,0)))</f>
        <v>0</v>
      </c>
      <c r="D200" s="25">
        <f>IF('T3-1a. Domestic banks'!D199="Not allowed",1,IF('T3-1a. Domestic banks'!D200="Set",1/3,IF('T3-1a. Domestic banks'!D200="Approved",1/6,0)))</f>
        <v>0</v>
      </c>
      <c r="E200" s="25">
        <f>IF('T3-1a. Domestic banks'!E199="Not allowed",1,IF('T3-1a. Domestic banks'!E200="Set",1/3,IF('T3-1a. Domestic banks'!E200="Approved",1/6,0)))</f>
        <v>0</v>
      </c>
      <c r="F200" s="25">
        <f>IF('T3-1a. Domestic banks'!F199="Not allowed",1,IF('T3-1a. Domestic banks'!F200="Set",1/3,IF('T3-1a. Domestic banks'!F200="Approved",1/6,0)))</f>
        <v>0</v>
      </c>
      <c r="G200" s="25">
        <f>IF('T3-1a. Domestic banks'!G199="Not allowed",1,IF('T3-1a. Domestic banks'!G200="Set",1/3,IF('T3-1a. Domestic banks'!G200="Approved",1/6,0)))</f>
        <v>0.16666666666666666</v>
      </c>
      <c r="H200" s="25">
        <f>IF('T3-1a. Domestic banks'!H199="Not allowed",1,IF('T3-1a. Domestic banks'!H200="Set",1/3,IF('T3-1a. Domestic banks'!H200="Approved",1/6,0)))</f>
        <v>0.33333333333333331</v>
      </c>
      <c r="I200" s="25">
        <f>IF('T3-1a. Domestic banks'!I199="Not allowed",1,IF('T3-1a. Domestic banks'!I200="Set",1/3,IF('T3-1a. Domestic banks'!I200="Approved",1/6,0)))</f>
        <v>0</v>
      </c>
      <c r="J200" s="25">
        <f>IF('T3-1a. Domestic banks'!J199="Not allowed",1,IF('T3-1a. Domestic banks'!J200="Set",1/3,IF('T3-1a. Domestic banks'!J200="Approved",1/6,0)))</f>
        <v>0</v>
      </c>
      <c r="K200" s="25">
        <f>IF('T3-1a. Domestic banks'!K199="Not allowed",1,IF('T3-1a. Domestic banks'!K200="Set",1/3,IF('T3-1a. Domestic banks'!K200="Approved",1/6,0)))</f>
        <v>0</v>
      </c>
      <c r="L200" s="25">
        <f>IF('T3-1a. Domestic banks'!L199="Not allowed",1,IF('T3-1a. Domestic banks'!L200="Set",1/3,IF('T3-1a. Domestic banks'!L200="Approved",1/6,0)))</f>
        <v>0</v>
      </c>
    </row>
    <row r="201" spans="1:12">
      <c r="B201" s="15" t="s">
        <v>144</v>
      </c>
      <c r="C201" s="25">
        <f>IF('T3-1a. Domestic banks'!C201="Set",1/3,IF('T3-1a. Domestic banks'!C201="Approved",1/6,0))</f>
        <v>0</v>
      </c>
      <c r="D201" s="25">
        <f>IF('T3-1a. Domestic banks'!D200="Not allowed",1,IF('T3-1a. Domestic banks'!D201="Set",1/3,IF('T3-1a. Domestic banks'!D201="Approved",1/6,0)))</f>
        <v>0</v>
      </c>
      <c r="E201" s="25">
        <f>IF('T3-1a. Domestic banks'!E200="Not allowed",1,IF('T3-1a. Domestic banks'!E201="Set",1/3,IF('T3-1a. Domestic banks'!E201="Approved",1/6,0)))</f>
        <v>0</v>
      </c>
      <c r="F201" s="25">
        <f>IF('T3-1a. Domestic banks'!F200="Not allowed",1,IF('T3-1a. Domestic banks'!F201="Set",1/3,IF('T3-1a. Domestic banks'!F201="Approved",1/6,0)))</f>
        <v>0</v>
      </c>
      <c r="G201" s="25">
        <f>IF('T3-1a. Domestic banks'!G200="Not allowed",1,IF('T3-1a. Domestic banks'!G201="Set",1/3,IF('T3-1a. Domestic banks'!G201="Approved",1/6,0)))</f>
        <v>0.16666666666666666</v>
      </c>
      <c r="H201" s="25">
        <f>IF('T3-1a. Domestic banks'!H200="Not allowed",1,IF('T3-1a. Domestic banks'!H201="Set",1/3,IF('T3-1a. Domestic banks'!H201="Approved",1/6,0)))</f>
        <v>0.33333333333333331</v>
      </c>
      <c r="I201" s="25">
        <f>IF('T3-1a. Domestic banks'!I200="Not allowed",1,IF('T3-1a. Domestic banks'!I201="Set",1/3,IF('T3-1a. Domestic banks'!I201="Approved",1/6,0)))</f>
        <v>0</v>
      </c>
      <c r="J201" s="25">
        <f>IF('T3-1a. Domestic banks'!J200="Not allowed",1,IF('T3-1a. Domestic banks'!J201="Set",1/3,IF('T3-1a. Domestic banks'!J201="Approved",1/6,0)))</f>
        <v>0</v>
      </c>
      <c r="K201" s="25">
        <f>IF('T3-1a. Domestic banks'!K200="Not allowed",1,IF('T3-1a. Domestic banks'!K201="Set",1/3,IF('T3-1a. Domestic banks'!K201="Approved",1/6,0)))</f>
        <v>0</v>
      </c>
      <c r="L201" s="25">
        <f>IF('T3-1a. Domestic banks'!L200="Not allowed",1,IF('T3-1a. Domestic banks'!L201="Set",1/3,IF('T3-1a. Domestic banks'!L201="Approved",1/6,0)))</f>
        <v>0.33333333333333331</v>
      </c>
    </row>
    <row r="202" spans="1:12">
      <c r="B202" s="15" t="s">
        <v>145</v>
      </c>
      <c r="C202" s="25">
        <f>IF('T3-1a. Domestic banks'!C202="Set",1/3,IF('T3-1a. Domestic banks'!C202="Approved",1/6,0))</f>
        <v>0</v>
      </c>
      <c r="D202" s="25">
        <f>IF('T3-1a. Domestic banks'!D201="Not allowed",1,IF('T3-1a. Domestic banks'!D202="Set",1/3,IF('T3-1a. Domestic banks'!D202="Approved",1/6,0)))</f>
        <v>0</v>
      </c>
      <c r="E202" s="25">
        <f>IF('T3-1a. Domestic banks'!E201="Not allowed",1,IF('T3-1a. Domestic banks'!E202="Set",1/3,IF('T3-1a. Domestic banks'!E202="Approved",1/6,0)))</f>
        <v>0</v>
      </c>
      <c r="F202" s="25">
        <f>IF('T3-1a. Domestic banks'!F201="Not allowed",1,IF('T3-1a. Domestic banks'!F202="Set",1/3,IF('T3-1a. Domestic banks'!F202="Approved",1/6,0)))</f>
        <v>0</v>
      </c>
      <c r="G202" s="25">
        <f>IF('T3-1a. Domestic banks'!G201="Not allowed",1,IF('T3-1a. Domestic banks'!G202="Set",1/3,IF('T3-1a. Domestic banks'!G202="Approved",1/6,0)))</f>
        <v>0.16666666666666666</v>
      </c>
      <c r="H202" s="25">
        <f>IF('T3-1a. Domestic banks'!H201="Not allowed",1,IF('T3-1a. Domestic banks'!H202="Set",1/3,IF('T3-1a. Domestic banks'!H202="Approved",1/6,0)))</f>
        <v>0.33333333333333331</v>
      </c>
      <c r="I202" s="25">
        <f>IF('T3-1a. Domestic banks'!I201="Not allowed",1,IF('T3-1a. Domestic banks'!I202="Set",1/3,IF('T3-1a. Domestic banks'!I202="Approved",1/6,0)))</f>
        <v>0</v>
      </c>
      <c r="J202" s="25">
        <f>IF('T3-1a. Domestic banks'!J201="Not allowed",1,IF('T3-1a. Domestic banks'!J202="Set",1/3,IF('T3-1a. Domestic banks'!J202="Approved",1/6,0)))</f>
        <v>0</v>
      </c>
      <c r="K202" s="25">
        <f>IF('T3-1a. Domestic banks'!K201="Not allowed",1,IF('T3-1a. Domestic banks'!K202="Set",1/3,IF('T3-1a. Domestic banks'!K202="Approved",1/6,0)))</f>
        <v>0</v>
      </c>
      <c r="L202" s="25">
        <f>IF('T3-1a. Domestic banks'!L201="Not allowed",1,IF('T3-1a. Domestic banks'!L202="Set",1/3,IF('T3-1a. Domestic banks'!L202="Approved",1/6,0)))</f>
        <v>0</v>
      </c>
    </row>
    <row r="203" spans="1:12">
      <c r="B203" s="8" t="s">
        <v>155</v>
      </c>
      <c r="C203" s="7"/>
      <c r="F203" s="30"/>
      <c r="J203" s="25"/>
    </row>
    <row r="204" spans="1:12">
      <c r="A204" s="58"/>
      <c r="B204" s="59"/>
      <c r="C204" s="59"/>
      <c r="D204" s="61"/>
      <c r="E204" s="61"/>
      <c r="F204" s="61"/>
      <c r="G204" s="61"/>
      <c r="H204" s="61"/>
      <c r="I204" s="61"/>
      <c r="J204" s="61"/>
      <c r="K204" s="61"/>
      <c r="L204" s="61"/>
    </row>
    <row r="205" spans="1:12">
      <c r="B205" s="8"/>
      <c r="C205" s="7"/>
    </row>
    <row r="206" spans="1:12">
      <c r="A206" s="1" t="s">
        <v>175</v>
      </c>
      <c r="B206" s="4" t="s">
        <v>146</v>
      </c>
      <c r="D206" s="4"/>
      <c r="E206" s="4"/>
      <c r="F206" s="4"/>
      <c r="G206" s="4"/>
      <c r="H206" s="4"/>
      <c r="I206" s="4"/>
      <c r="J206" s="4"/>
      <c r="K206" s="4"/>
      <c r="L206" s="4"/>
    </row>
    <row r="207" spans="1:12">
      <c r="B207" s="8"/>
      <c r="C207" s="7"/>
      <c r="D207" s="7"/>
      <c r="E207" s="7"/>
      <c r="F207" s="7"/>
      <c r="G207" s="7"/>
      <c r="H207" s="7"/>
      <c r="I207" s="7"/>
      <c r="J207" s="7"/>
      <c r="K207" s="7"/>
      <c r="L207" s="7"/>
    </row>
    <row r="208" spans="1:12">
      <c r="B208" s="8"/>
      <c r="C208" s="7"/>
    </row>
    <row r="209" spans="2:9">
      <c r="B209" s="7"/>
      <c r="C209" s="7"/>
    </row>
    <row r="210" spans="2:9">
      <c r="B210" s="8"/>
      <c r="C210" s="7"/>
    </row>
    <row r="211" spans="2:9">
      <c r="B211" s="8"/>
      <c r="C211" s="7"/>
    </row>
    <row r="212" spans="2:9">
      <c r="B212" s="8"/>
      <c r="C212" s="7"/>
      <c r="I212" s="25"/>
    </row>
    <row r="213" spans="2:9">
      <c r="B213" s="8"/>
      <c r="C213" s="7"/>
    </row>
    <row r="214" spans="2:9">
      <c r="B214" s="7"/>
      <c r="C214" s="7"/>
    </row>
    <row r="215" spans="2:9">
      <c r="B215" s="8"/>
      <c r="C215" s="7"/>
    </row>
    <row r="216" spans="2:9">
      <c r="B216" s="8"/>
      <c r="C216" s="7"/>
    </row>
    <row r="217" spans="2:9">
      <c r="B217" s="8"/>
      <c r="C217" s="7"/>
    </row>
    <row r="218" spans="2:9">
      <c r="B218" s="8"/>
      <c r="C218" s="7"/>
    </row>
    <row r="219" spans="2:9">
      <c r="B219" s="8"/>
      <c r="C219" s="7"/>
    </row>
    <row r="220" spans="2:9">
      <c r="B220" s="8"/>
      <c r="C220" s="7"/>
    </row>
    <row r="221" spans="2:9">
      <c r="B221" s="7"/>
      <c r="C221" s="7"/>
    </row>
    <row r="222" spans="2:9">
      <c r="B222" s="8"/>
      <c r="C222" s="7"/>
    </row>
    <row r="223" spans="2:9">
      <c r="B223" s="8"/>
      <c r="C223" s="7"/>
    </row>
    <row r="224" spans="2:9">
      <c r="B224" s="8"/>
      <c r="C224" s="7"/>
    </row>
    <row r="225" spans="2:3">
      <c r="B225" s="8"/>
      <c r="C225" s="7"/>
    </row>
    <row r="226" spans="2:3">
      <c r="B226" s="8"/>
      <c r="C226" s="7"/>
    </row>
    <row r="227" spans="2:3">
      <c r="B227" s="7"/>
      <c r="C227" s="7"/>
    </row>
    <row r="228" spans="2:3">
      <c r="B228" s="8"/>
      <c r="C228" s="7"/>
    </row>
    <row r="229" spans="2:3">
      <c r="B229" s="8"/>
      <c r="C229" s="7"/>
    </row>
    <row r="230" spans="2:3">
      <c r="B230" s="8"/>
      <c r="C230" s="7"/>
    </row>
    <row r="231" spans="2:3" ht="24.75" customHeight="1">
      <c r="B231" s="7"/>
      <c r="C231" s="7"/>
    </row>
    <row r="232" spans="2:3" ht="12.75" customHeight="1">
      <c r="B232" s="7"/>
      <c r="C232" s="7"/>
    </row>
    <row r="233" spans="2:3" ht="12.75" customHeight="1">
      <c r="B233" s="7"/>
      <c r="C233" s="7"/>
    </row>
    <row r="234" spans="2:3">
      <c r="B234" s="7"/>
      <c r="C234" s="7"/>
    </row>
    <row r="235" spans="2:3">
      <c r="B235" s="8"/>
      <c r="C235" s="7"/>
    </row>
    <row r="236" spans="2:3">
      <c r="B236" s="8"/>
      <c r="C236" s="7"/>
    </row>
    <row r="237" spans="2:3">
      <c r="B237" s="8"/>
      <c r="C237" s="7"/>
    </row>
    <row r="238" spans="2:3">
      <c r="B238" s="8"/>
      <c r="C238" s="7"/>
    </row>
    <row r="239" spans="2:3">
      <c r="B239" s="8"/>
      <c r="C239" s="7"/>
    </row>
    <row r="240" spans="2:3">
      <c r="B240" s="8"/>
      <c r="C240" s="7"/>
    </row>
    <row r="241" spans="2:6">
      <c r="B241" s="7"/>
      <c r="C241" s="7"/>
    </row>
    <row r="242" spans="2:6">
      <c r="B242" s="8"/>
      <c r="C242" s="7"/>
    </row>
    <row r="243" spans="2:6">
      <c r="B243" s="8"/>
      <c r="C243" s="7"/>
    </row>
    <row r="244" spans="2:6">
      <c r="B244" s="8"/>
      <c r="C244" s="7"/>
    </row>
    <row r="245" spans="2:6">
      <c r="B245" s="8"/>
      <c r="C245" s="7"/>
    </row>
    <row r="246" spans="2:6">
      <c r="B246" s="8"/>
      <c r="C246" s="7"/>
    </row>
    <row r="247" spans="2:6">
      <c r="B247" s="8"/>
      <c r="C247" s="7"/>
    </row>
    <row r="248" spans="2:6">
      <c r="B248" s="7"/>
      <c r="C248" s="7"/>
      <c r="F248" s="9"/>
    </row>
    <row r="249" spans="2:6">
      <c r="B249" s="8"/>
      <c r="C249" s="7"/>
    </row>
    <row r="250" spans="2:6">
      <c r="B250" s="8"/>
      <c r="C250" s="7"/>
    </row>
    <row r="251" spans="2:6">
      <c r="B251" s="8"/>
      <c r="C251" s="7"/>
    </row>
    <row r="252" spans="2:6">
      <c r="B252" s="8"/>
      <c r="C252" s="7"/>
      <c r="F252" s="11"/>
    </row>
    <row r="253" spans="2:6">
      <c r="B253" s="8"/>
      <c r="C253" s="7"/>
    </row>
    <row r="254" spans="2:6">
      <c r="B254" s="7"/>
      <c r="C254" s="7"/>
    </row>
    <row r="255" spans="2:6">
      <c r="B255" s="8"/>
      <c r="C255" s="7"/>
    </row>
    <row r="256" spans="2:6">
      <c r="B256" s="8"/>
      <c r="C256" s="7"/>
    </row>
    <row r="257" spans="2:3">
      <c r="B257" s="8"/>
      <c r="C257" s="7"/>
    </row>
    <row r="258" spans="2:3">
      <c r="B258" s="8"/>
      <c r="C258" s="7"/>
    </row>
    <row r="259" spans="2:3">
      <c r="B259" s="8"/>
      <c r="C259" s="7"/>
    </row>
    <row r="260" spans="2:3">
      <c r="B260" s="8"/>
      <c r="C260" s="7"/>
    </row>
    <row r="261" spans="2:3">
      <c r="B261" s="8"/>
      <c r="C261" s="7"/>
    </row>
    <row r="262" spans="2:3">
      <c r="B262" s="7"/>
      <c r="C262" s="7"/>
    </row>
    <row r="263" spans="2:3">
      <c r="B263" s="8"/>
      <c r="C263" s="7"/>
    </row>
    <row r="264" spans="2:3">
      <c r="B264" s="8"/>
      <c r="C264" s="7"/>
    </row>
    <row r="265" spans="2:3">
      <c r="B265" s="8"/>
      <c r="C265" s="7"/>
    </row>
    <row r="266" spans="2:3">
      <c r="B266" s="7"/>
      <c r="C266" s="7"/>
    </row>
    <row r="267" spans="2:3">
      <c r="B267" s="8"/>
      <c r="C267" s="7"/>
    </row>
    <row r="268" spans="2:3">
      <c r="B268" s="8"/>
      <c r="C268" s="7"/>
    </row>
    <row r="269" spans="2:3">
      <c r="B269" s="8"/>
      <c r="C269" s="7"/>
    </row>
  </sheetData>
  <phoneticPr fontId="6" type="noConversion"/>
  <pageMargins left="0.75" right="0.75" top="1" bottom="1" header="0.5" footer="0.5"/>
  <pageSetup paperSize="9" scale="42" fitToHeight="6"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L92"/>
  <sheetViews>
    <sheetView zoomScale="75" workbookViewId="0"/>
  </sheetViews>
  <sheetFormatPr defaultRowHeight="12.75"/>
  <cols>
    <col min="1" max="1" width="110.140625" style="4" customWidth="1"/>
    <col min="2" max="2" width="9.140625" style="4"/>
    <col min="3" max="11" width="9.140625" style="19"/>
    <col min="12" max="16384" width="9.140625" style="3"/>
  </cols>
  <sheetData>
    <row r="1" spans="1:12" ht="15.75">
      <c r="A1" s="63" t="s">
        <v>315</v>
      </c>
      <c r="B1" s="2"/>
    </row>
    <row r="2" spans="1:12">
      <c r="A2" s="49"/>
      <c r="B2" s="49" t="s">
        <v>91</v>
      </c>
      <c r="C2" s="57" t="s">
        <v>147</v>
      </c>
      <c r="D2" s="57" t="s">
        <v>148</v>
      </c>
      <c r="E2" s="57" t="s">
        <v>149</v>
      </c>
      <c r="F2" s="57" t="s">
        <v>150</v>
      </c>
      <c r="G2" s="57" t="s">
        <v>151</v>
      </c>
      <c r="H2" s="57" t="s">
        <v>62</v>
      </c>
      <c r="I2" s="57" t="s">
        <v>152</v>
      </c>
      <c r="J2" s="57" t="s">
        <v>153</v>
      </c>
      <c r="K2" s="57" t="s">
        <v>154</v>
      </c>
      <c r="L2" s="68" t="s">
        <v>129</v>
      </c>
    </row>
    <row r="4" spans="1:12">
      <c r="A4" s="5" t="s">
        <v>177</v>
      </c>
      <c r="B4" s="5"/>
      <c r="D4" s="9"/>
    </row>
    <row r="5" spans="1:12">
      <c r="A5" s="5"/>
      <c r="B5" s="5"/>
      <c r="D5" s="9"/>
    </row>
    <row r="6" spans="1:12">
      <c r="A6" s="14" t="s">
        <v>176</v>
      </c>
      <c r="B6" s="28"/>
      <c r="D6" s="9"/>
    </row>
    <row r="8" spans="1:12">
      <c r="A8" s="7" t="s">
        <v>7</v>
      </c>
      <c r="B8" s="19">
        <f>SUM('T3-1b. Domestic index'!C9:C12)</f>
        <v>0</v>
      </c>
      <c r="C8" s="19">
        <f>SUM('T3-1b. Domestic index'!D9:D12)</f>
        <v>0</v>
      </c>
      <c r="D8" s="19">
        <f>SUM('T3-1b. Domestic index'!E9:E12)</f>
        <v>0</v>
      </c>
      <c r="E8" s="19">
        <f>SUM('T3-1b. Domestic index'!F9:F12)</f>
        <v>0</v>
      </c>
      <c r="F8" s="19">
        <f>SUM('T3-1b. Domestic index'!G9:G12)</f>
        <v>0</v>
      </c>
      <c r="G8" s="19">
        <f>SUM('T3-1b. Domestic index'!H9:H12)</f>
        <v>0.5</v>
      </c>
      <c r="H8" s="19">
        <f>SUM('T3-1b. Domestic index'!I9:I12)</f>
        <v>0.25</v>
      </c>
      <c r="I8" s="19">
        <f>SUM('T3-1b. Domestic index'!J9:J12)</f>
        <v>0</v>
      </c>
      <c r="J8" s="19">
        <f>SUM('T3-1b. Domestic index'!K9:K12)</f>
        <v>0.5</v>
      </c>
      <c r="K8" s="19">
        <f>SUM('T3-1b. Domestic index'!L9:L12)</f>
        <v>0</v>
      </c>
      <c r="L8" s="67">
        <f>AVERAGE(B8:K8)</f>
        <v>0.125</v>
      </c>
    </row>
    <row r="9" spans="1:12">
      <c r="A9" s="8"/>
      <c r="B9" s="7"/>
      <c r="G9" s="9"/>
    </row>
    <row r="10" spans="1:12">
      <c r="A10" s="14" t="s">
        <v>229</v>
      </c>
      <c r="B10" s="28"/>
      <c r="G10" s="9"/>
    </row>
    <row r="11" spans="1:12">
      <c r="A11" s="7" t="s">
        <v>8</v>
      </c>
      <c r="B11" s="7">
        <f>IF('T3-1a. Domestic banks'!C18="","..",IF('T3-1a. Domestic banks'!C18="Yes",1,0))</f>
        <v>0</v>
      </c>
      <c r="C11" s="7">
        <f>IF('T3-1a. Domestic banks'!D18="","..",IF('T3-1a. Domestic banks'!D18="Yes",1,0))</f>
        <v>0</v>
      </c>
      <c r="D11" s="7">
        <f>IF('T3-1a. Domestic banks'!E18="","..",IF('T3-1a. Domestic banks'!E18="Yes",1,0))</f>
        <v>0</v>
      </c>
      <c r="E11" s="7">
        <f>IF('T3-1a. Domestic banks'!F18="","..",IF('T3-1a. Domestic banks'!F18="Yes",1,0))</f>
        <v>0</v>
      </c>
      <c r="F11" s="7">
        <f>IF('T3-1a. Domestic banks'!G18="","..",IF('T3-1a. Domestic banks'!G18="Yes",1,0))</f>
        <v>0</v>
      </c>
      <c r="G11" s="7">
        <f>IF('T3-1a. Domestic banks'!H18="","..",IF('T3-1a. Domestic banks'!H18="Yes",1,0))</f>
        <v>1</v>
      </c>
      <c r="H11" s="7">
        <f>IF('T3-1a. Domestic banks'!I18="","..",IF('T3-1a. Domestic banks'!I18="Yes",1,0))</f>
        <v>0</v>
      </c>
      <c r="I11" s="7">
        <f>IF('T3-1a. Domestic banks'!J18="","..",IF('T3-1a. Domestic banks'!J18="Yes",1,0))</f>
        <v>1</v>
      </c>
      <c r="J11" s="7">
        <f>IF('T3-1a. Domestic banks'!K18="","..",IF('T3-1a. Domestic banks'!K18="Yes",1,0))</f>
        <v>1</v>
      </c>
      <c r="K11" s="7">
        <f>IF('T3-1a. Domestic banks'!L18="","..",IF('T3-1a. Domestic banks'!L18="Yes",1,0))</f>
        <v>1</v>
      </c>
      <c r="L11" s="3">
        <f>AVERAGE(B11:K11)</f>
        <v>0.4</v>
      </c>
    </row>
    <row r="12" spans="1:12">
      <c r="A12" s="7" t="s">
        <v>9</v>
      </c>
      <c r="B12" s="7">
        <f>SUM('T3-1b. Domestic index'!C35:C37)</f>
        <v>0.8</v>
      </c>
      <c r="C12" s="7">
        <f>SUM('T3-1b. Domestic index'!D35:D37)</f>
        <v>0</v>
      </c>
      <c r="D12" s="7">
        <f>SUM('T3-1b. Domestic index'!E35:E37)</f>
        <v>0</v>
      </c>
      <c r="E12" s="7">
        <f>SUM('T3-1b. Domestic index'!F35:F37)</f>
        <v>0.7</v>
      </c>
      <c r="F12" s="7">
        <f>SUM('T3-1b. Domestic index'!G35:G37)</f>
        <v>0</v>
      </c>
      <c r="G12" s="7">
        <f>SUM('T3-1b. Domestic index'!H35:H37)</f>
        <v>1</v>
      </c>
      <c r="H12" s="7">
        <f>SUM('T3-1b. Domestic index'!I35:I37)</f>
        <v>0</v>
      </c>
      <c r="I12" s="7">
        <f>SUM('T3-1b. Domestic index'!J35:J37)</f>
        <v>0</v>
      </c>
      <c r="J12" s="7">
        <f>SUM('T3-1b. Domestic index'!K35:K37)</f>
        <v>0.5</v>
      </c>
      <c r="K12" s="7">
        <f>SUM('T3-1b. Domestic index'!L35:L37)</f>
        <v>0.7</v>
      </c>
      <c r="L12" s="67">
        <f>AVERAGE(B12:K12)</f>
        <v>0.37</v>
      </c>
    </row>
    <row r="13" spans="1:12">
      <c r="A13" s="10" t="s">
        <v>10</v>
      </c>
      <c r="B13" s="25">
        <f>SUM('T3-1b. Domestic index'!C49:C53)</f>
        <v>0</v>
      </c>
      <c r="C13" s="25">
        <f>SUM('T3-1b. Domestic index'!D49:D53)</f>
        <v>0</v>
      </c>
      <c r="D13" s="25">
        <f>SUM('T3-1b. Domestic index'!E49:E53)</f>
        <v>0</v>
      </c>
      <c r="E13" s="25">
        <f>SUM('T3-1b. Domestic index'!F49:F53)</f>
        <v>0</v>
      </c>
      <c r="F13" s="25">
        <f>SUM('T3-1b. Domestic index'!G49:G53)</f>
        <v>0</v>
      </c>
      <c r="G13" s="25">
        <f>SUM('T3-1b. Domestic index'!H49:H53)</f>
        <v>0</v>
      </c>
      <c r="H13" s="25">
        <f>SUM('T3-1b. Domestic index'!I49:I53)</f>
        <v>0</v>
      </c>
      <c r="I13" s="25">
        <f>SUM('T3-1b. Domestic index'!J49:J53)</f>
        <v>0</v>
      </c>
      <c r="J13" s="25">
        <f>SUM('T3-1b. Domestic index'!K49:K53)</f>
        <v>0</v>
      </c>
      <c r="K13" s="25">
        <f>SUM('T3-1b. Domestic index'!L49:L53)</f>
        <v>0</v>
      </c>
      <c r="L13" s="3">
        <f>AVERAGE(B13:K13)</f>
        <v>0</v>
      </c>
    </row>
    <row r="14" spans="1:12">
      <c r="A14" s="10" t="s">
        <v>11</v>
      </c>
      <c r="B14" s="25">
        <f>SUM('T3-1b. Domestic index'!C58:C62)</f>
        <v>0</v>
      </c>
      <c r="C14" s="25">
        <f>SUM('T3-1b. Domestic index'!D58:D62)</f>
        <v>0</v>
      </c>
      <c r="D14" s="25">
        <f>SUM('T3-1b. Domestic index'!E58:E62)</f>
        <v>0.25</v>
      </c>
      <c r="E14" s="25">
        <f>SUM('T3-1b. Domestic index'!F58:F62)</f>
        <v>0</v>
      </c>
      <c r="F14" s="25">
        <f>SUM('T3-1b. Domestic index'!G58:G62)</f>
        <v>0</v>
      </c>
      <c r="G14" s="25">
        <f>SUM('T3-1b. Domestic index'!H58:H62)</f>
        <v>0</v>
      </c>
      <c r="H14" s="25">
        <f>SUM('T3-1b. Domestic index'!I58:I62)</f>
        <v>0.5</v>
      </c>
      <c r="I14" s="25">
        <f>SUM('T3-1b. Domestic index'!J58:J62)</f>
        <v>0</v>
      </c>
      <c r="J14" s="25">
        <f>SUM('T3-1b. Domestic index'!K58:K62)</f>
        <v>0</v>
      </c>
      <c r="K14" s="25">
        <f>SUM('T3-1b. Domestic index'!L58:L62)</f>
        <v>0.25</v>
      </c>
      <c r="L14" s="3">
        <f>AVERAGE(B14:K14)</f>
        <v>0.1</v>
      </c>
    </row>
    <row r="15" spans="1:12" ht="12.75" customHeight="1">
      <c r="A15" s="10" t="s">
        <v>12</v>
      </c>
      <c r="B15" s="25"/>
      <c r="F15" s="25"/>
      <c r="G15" s="25"/>
    </row>
    <row r="16" spans="1:12">
      <c r="A16" s="15" t="s">
        <v>217</v>
      </c>
      <c r="B16" s="25">
        <f>IF('T3-1a. Domestic banks'!C66="Not allowed",1,IF('T3-1a. Domestic banks'!C67="","..",IF('T3-1a. Domestic banks'!C67="All",0,IF('T3-1a. Domestic banks'!C67="Some",0.5,IF('T3-1a. Domestic banks'!C67="Only through subsidiaries",0.5,IF('T3-1a. Domestic banks'!C67="None",1))))))</f>
        <v>0</v>
      </c>
      <c r="C16" s="25">
        <f>IF('T3-1a. Domestic banks'!D66="Not allowed",1,IF('T3-1a. Domestic banks'!D67="","..",IF('T3-1a. Domestic banks'!D67="All",0,IF('T3-1a. Domestic banks'!D67="Some",0.5,IF('T3-1a. Domestic banks'!D67="Only through subsidiaries",0.5,IF('T3-1a. Domestic banks'!D67="None",1))))))</f>
        <v>0</v>
      </c>
      <c r="D16" s="25">
        <f>IF('T3-1a. Domestic banks'!E66="Not allowed",1,IF('T3-1a. Domestic banks'!E67="","..",IF('T3-1a. Domestic banks'!E67="All",0,IF('T3-1a. Domestic banks'!E67="Some",0.5,IF('T3-1a. Domestic banks'!E67="Only through subsidiaries",0.5,IF('T3-1a. Domestic banks'!E67="None",1))))))</f>
        <v>0</v>
      </c>
      <c r="E16" s="25">
        <f>IF('T3-1a. Domestic banks'!F66="Not allowed",1,IF('T3-1a. Domestic banks'!F67="","..",IF('T3-1a. Domestic banks'!F67="All",0,IF('T3-1a. Domestic banks'!F67="Some",0.5,IF('T3-1a. Domestic banks'!F67="Only through subsidiaries",0.5,IF('T3-1a. Domestic banks'!F67="None",1))))))</f>
        <v>0.5</v>
      </c>
      <c r="F16" s="25">
        <f>IF('T3-1a. Domestic banks'!G66="Not allowed",1,IF('T3-1a. Domestic banks'!G67="","..",IF('T3-1a. Domestic banks'!G67="All",0,IF('T3-1a. Domestic banks'!G67="Some",0.5,IF('T3-1a. Domestic banks'!G67="Only through subsidiaries",0.5,IF('T3-1a. Domestic banks'!G67="None",1))))))</f>
        <v>0</v>
      </c>
      <c r="G16" s="25">
        <f>IF('T3-1a. Domestic banks'!H66="Not allowed",1,IF('T3-1a. Domestic banks'!H67="","..",IF('T3-1a. Domestic banks'!H67="All",0,IF('T3-1a. Domestic banks'!H67="Some",0.5,IF('T3-1a. Domestic banks'!H67="Only through subsidiaries",0.5,IF('T3-1a. Domestic banks'!H67="None",1))))))</f>
        <v>0</v>
      </c>
      <c r="H16" s="25">
        <f>IF('T3-1a. Domestic banks'!I66="Not allowed",1,IF('T3-1a. Domestic banks'!I67="","..",IF('T3-1a. Domestic banks'!I67="All",0,IF('T3-1a. Domestic banks'!I67="Some",0.5,IF('T3-1a. Domestic banks'!I67="Only through subsidiaries",0.5,IF('T3-1a. Domestic banks'!I67="None",1))))))</f>
        <v>0</v>
      </c>
      <c r="I16" s="25">
        <f>IF('T3-1a. Domestic banks'!J66="Not allowed",1,IF('T3-1a. Domestic banks'!J67="","..",IF('T3-1a. Domestic banks'!J67="All",0,IF('T3-1a. Domestic banks'!J67="Some",0.5,IF('T3-1a. Domestic banks'!J67="Only through subsidiaries",0.5,IF('T3-1a. Domestic banks'!J67="None",1))))))</f>
        <v>0</v>
      </c>
      <c r="J16" s="25">
        <f>IF('T3-1a. Domestic banks'!K66="Not allowed",1,IF('T3-1a. Domestic banks'!K67="","..",IF('T3-1a. Domestic banks'!K67="All",0,IF('T3-1a. Domestic banks'!K67="Some",0.5,IF('T3-1a. Domestic banks'!K67="Only through subsidiaries",0.5,IF('T3-1a. Domestic banks'!K67="None",1))))))</f>
        <v>0.5</v>
      </c>
      <c r="K16" s="25">
        <f>IF('T3-1a. Domestic banks'!L66="Not allowed",1,IF('T3-1a. Domestic banks'!L67="","..",IF('T3-1a. Domestic banks'!L67="All",0,IF('T3-1a. Domestic banks'!L67="Some",0.5,IF('T3-1a. Domestic banks'!L67="Only through subsidiaries",0.5,IF('T3-1a. Domestic banks'!L67="None",1))))))</f>
        <v>0</v>
      </c>
      <c r="L16" s="67">
        <f>AVERAGE(B16:K16)</f>
        <v>0.1</v>
      </c>
    </row>
    <row r="17" spans="1:12">
      <c r="A17" s="15" t="s">
        <v>220</v>
      </c>
      <c r="B17" s="25">
        <f>IF('T3-1a. Domestic banks'!C66="Not allowed",1,IF('T3-1a. Domestic banks'!C70="","..",IF('T3-1a. Domestic banks'!C70="All",0,IF('T3-1a. Domestic banks'!C70="Some",0.5,IF('T3-1a. Domestic banks'!C70="Only through subsidiaries",0.5,IF('T3-1a. Domestic banks'!C70="None",1))))))</f>
        <v>0</v>
      </c>
      <c r="C17" s="25">
        <f>IF('T3-1a. Domestic banks'!D66="Not allowed",1,IF('T3-1a. Domestic banks'!D70="","..",IF('T3-1a. Domestic banks'!D70="All",0,IF('T3-1a. Domestic banks'!D70="Some",0.5,IF('T3-1a. Domestic banks'!D70="Only through subsidiaries",0.5,IF('T3-1a. Domestic banks'!D70="None",1))))))</f>
        <v>0</v>
      </c>
      <c r="D17" s="25">
        <f>IF('T3-1a. Domestic banks'!E66="Not allowed",1,IF('T3-1a. Domestic banks'!E70="","..",IF('T3-1a. Domestic banks'!E70="All",0,IF('T3-1a. Domestic banks'!E70="Some",0.5,IF('T3-1a. Domestic banks'!E70="Only through subsidiaries",0.5,IF('T3-1a. Domestic banks'!E70="None",1))))))</f>
        <v>0.5</v>
      </c>
      <c r="E17" s="25">
        <f>IF('T3-1a. Domestic banks'!F66="Not allowed",1,IF('T3-1a. Domestic banks'!F70="","..",IF('T3-1a. Domestic banks'!F70="All",0,IF('T3-1a. Domestic banks'!F70="Some",0.5,IF('T3-1a. Domestic banks'!F70="Only through subsidiaries",0.5,IF('T3-1a. Domestic banks'!F70="None",1))))))</f>
        <v>0</v>
      </c>
      <c r="F17" s="25">
        <f>IF('T3-1a. Domestic banks'!G66="Not allowed",1,IF('T3-1a. Domestic banks'!G70="","..",IF('T3-1a. Domestic banks'!G70="All",0,IF('T3-1a. Domestic banks'!G70="Some",0.5,IF('T3-1a. Domestic banks'!G70="Only through subsidiaries",0.5,IF('T3-1a. Domestic banks'!G70="None",1))))))</f>
        <v>0</v>
      </c>
      <c r="G17" s="25">
        <f>IF('T3-1a. Domestic banks'!H66="Not allowed",1,IF('T3-1a. Domestic banks'!H70="","..",IF('T3-1a. Domestic banks'!H70="All",0,IF('T3-1a. Domestic banks'!H70="Some",0.5,IF('T3-1a. Domestic banks'!H70="Only through subsidiaries",0.5,IF('T3-1a. Domestic banks'!H70="None",1))))))</f>
        <v>0.5</v>
      </c>
      <c r="H17" s="25">
        <f>IF('T3-1a. Domestic banks'!I66="Not allowed",1,IF('T3-1a. Domestic banks'!I70="","..",IF('T3-1a. Domestic banks'!I70="All",0,IF('T3-1a. Domestic banks'!I70="Some",0.5,IF('T3-1a. Domestic banks'!I70="Only through subsidiaries",0.5,IF('T3-1a. Domestic banks'!I70="None",1))))))</f>
        <v>0</v>
      </c>
      <c r="I17" s="25">
        <f>IF('T3-1a. Domestic banks'!J66="Not allowed",1,IF('T3-1a. Domestic banks'!J70="","..",IF('T3-1a. Domestic banks'!J70="All",0,IF('T3-1a. Domestic banks'!J70="Some",0.5,IF('T3-1a. Domestic banks'!J70="Only through subsidiaries",0.5,IF('T3-1a. Domestic banks'!J70="None",1))))))</f>
        <v>0</v>
      </c>
      <c r="J17" s="25">
        <f>IF('T3-1a. Domestic banks'!K66="Not allowed",1,IF('T3-1a. Domestic banks'!K70="","..",IF('T3-1a. Domestic banks'!K70="All",0,IF('T3-1a. Domestic banks'!K70="Some",0.5,IF('T3-1a. Domestic banks'!K70="Only through subsidiaries",0.5,IF('T3-1a. Domestic banks'!K70="None",1))))))</f>
        <v>0.5</v>
      </c>
      <c r="K17" s="25">
        <f>IF('T3-1a. Domestic banks'!L66="Not allowed",1,IF('T3-1a. Domestic banks'!L70="","..",IF('T3-1a. Domestic banks'!L70="All",0,IF('T3-1a. Domestic banks'!L70="Some",0.5,IF('T3-1a. Domestic banks'!L70="Only through subsidiaries",0.5,IF('T3-1a. Domestic banks'!L70="None",1))))))</f>
        <v>0</v>
      </c>
      <c r="L17" s="3">
        <f>AVERAGE(B17:K17)</f>
        <v>0.15</v>
      </c>
    </row>
    <row r="18" spans="1:12">
      <c r="A18" s="10" t="s">
        <v>13</v>
      </c>
      <c r="B18" s="25">
        <f>SUM('T3-1b. Domestic index'!C75:C77)</f>
        <v>0.5</v>
      </c>
      <c r="C18" s="25">
        <f>SUM('T3-1b. Domestic index'!D75:D77)</f>
        <v>0.5</v>
      </c>
      <c r="D18" s="25">
        <f>SUM('T3-1b. Domestic index'!E75:E77)</f>
        <v>0.5</v>
      </c>
      <c r="E18" s="25">
        <f>SUM('T3-1b. Domestic index'!F75:F77)</f>
        <v>0</v>
      </c>
      <c r="F18" s="25">
        <f>SUM('T3-1b. Domestic index'!G75:G77)</f>
        <v>0</v>
      </c>
      <c r="G18" s="25">
        <f>SUM('T3-1b. Domestic index'!H75:H77)</f>
        <v>0.5</v>
      </c>
      <c r="H18" s="25">
        <f>SUM('T3-1b. Domestic index'!I75:I77)</f>
        <v>0.5</v>
      </c>
      <c r="I18" s="25">
        <f>SUM('T3-1b. Domestic index'!J75:J77)</f>
        <v>0</v>
      </c>
      <c r="J18" s="25">
        <f>SUM('T3-1b. Domestic index'!K75:K77)</f>
        <v>0.5</v>
      </c>
      <c r="K18" s="25">
        <f>SUM('T3-1b. Domestic index'!L75:L77)</f>
        <v>0.5</v>
      </c>
      <c r="L18" s="3">
        <f>AVERAGE(B18:K18)</f>
        <v>0.35</v>
      </c>
    </row>
    <row r="19" spans="1:12">
      <c r="A19" s="8"/>
      <c r="B19" s="7"/>
    </row>
    <row r="20" spans="1:12">
      <c r="A20" s="10" t="s">
        <v>251</v>
      </c>
      <c r="B20" s="25"/>
    </row>
    <row r="21" spans="1:12">
      <c r="A21" s="10" t="s">
        <v>14</v>
      </c>
      <c r="B21" s="25">
        <f>IF('T3-1a. Domestic banks'!C142="..","..",(100-'T3-1a. Domestic banks'!C142)/100)</f>
        <v>0</v>
      </c>
      <c r="C21" s="25">
        <f>IF('T3-1a. Domestic banks'!D142="..","..",(100-'T3-1a. Domestic banks'!D142)/100)</f>
        <v>0</v>
      </c>
      <c r="D21" s="25">
        <f>IF('T3-1a. Domestic banks'!E142="..","..",(100-'T3-1a. Domestic banks'!E142)/100)</f>
        <v>0</v>
      </c>
      <c r="E21" s="25">
        <f>IF('T3-1a. Domestic banks'!F142="..","..",(100-'T3-1a. Domestic banks'!F142)/100)</f>
        <v>0</v>
      </c>
      <c r="F21" s="25">
        <f>IF('T3-1a. Domestic banks'!G142="..","..",(100-'T3-1a. Domestic banks'!G142)/100)</f>
        <v>0</v>
      </c>
      <c r="G21" s="25">
        <f>IF('T3-1a. Domestic banks'!H142="..","..",(100-'T3-1a. Domestic banks'!H142)/100)</f>
        <v>0</v>
      </c>
      <c r="H21" s="25">
        <f>IF('T3-1a. Domestic banks'!I142="..","..",(100-'T3-1a. Domestic banks'!I142)/100)</f>
        <v>0</v>
      </c>
      <c r="I21" s="25">
        <f>IF('T3-1a. Domestic banks'!J142="..","..",(100-'T3-1a. Domestic banks'!J142)/100)</f>
        <v>0</v>
      </c>
      <c r="J21" s="25">
        <f>IF('T3-1a. Domestic banks'!K142="..","..",(100-'T3-1a. Domestic banks'!K142)/100)</f>
        <v>0</v>
      </c>
      <c r="K21" s="25">
        <f>IF('T3-1a. Domestic banks'!L142="..","..",(100-'T3-1a. Domestic banks'!L142)/100)</f>
        <v>0</v>
      </c>
      <c r="L21" s="3">
        <f>AVERAGE(B21:K21)</f>
        <v>0</v>
      </c>
    </row>
    <row r="22" spans="1:12">
      <c r="A22" s="15" t="s">
        <v>171</v>
      </c>
      <c r="B22" s="25">
        <f>IF('T3-1a. Domestic banks'!C144="..","..",(100-'T3-1a. Domestic banks'!C144)/100)</f>
        <v>0</v>
      </c>
      <c r="C22" s="25">
        <f>IF('T3-1a. Domestic banks'!D144="..","..",(100-'T3-1a. Domestic banks'!D144)/100)</f>
        <v>0</v>
      </c>
      <c r="D22" s="25">
        <f>IF('T3-1a. Domestic banks'!E144="..","..",(100-'T3-1a. Domestic banks'!E144)/100)</f>
        <v>0</v>
      </c>
      <c r="E22" s="25">
        <f>IF('T3-1a. Domestic banks'!F144="..","..",(100-'T3-1a. Domestic banks'!F144)/100)</f>
        <v>0</v>
      </c>
      <c r="F22" s="25">
        <f>IF('T3-1a. Domestic banks'!G144="..","..",(100-'T3-1a. Domestic banks'!G144)/100)</f>
        <v>0</v>
      </c>
      <c r="G22" s="25">
        <f>IF('T3-1a. Domestic banks'!H144="..","..",(100-'T3-1a. Domestic banks'!H144)/100)</f>
        <v>0</v>
      </c>
      <c r="H22" s="25">
        <f>IF('T3-1a. Domestic banks'!I144="..","..",(100-'T3-1a. Domestic banks'!I144)/100)</f>
        <v>0</v>
      </c>
      <c r="I22" s="25">
        <f>IF('T3-1a. Domestic banks'!J144="..","..",(100-'T3-1a. Domestic banks'!J144)/100)</f>
        <v>0</v>
      </c>
      <c r="J22" s="25">
        <f>IF('T3-1a. Domestic banks'!K144="..","..",(100-'T3-1a. Domestic banks'!K144)/100)</f>
        <v>0</v>
      </c>
      <c r="K22" s="25">
        <f>IF('T3-1a. Domestic banks'!L144="..","..",(100-'T3-1a. Domestic banks'!L144)/100)</f>
        <v>0</v>
      </c>
      <c r="L22" s="3">
        <f>AVERAGE(B22:K22)</f>
        <v>0</v>
      </c>
    </row>
    <row r="23" spans="1:12">
      <c r="A23" s="7"/>
      <c r="B23" s="7"/>
    </row>
    <row r="24" spans="1:12">
      <c r="A24" s="14" t="s">
        <v>49</v>
      </c>
      <c r="B24" s="28"/>
    </row>
    <row r="25" spans="1:12">
      <c r="A25" s="10" t="s">
        <v>15</v>
      </c>
      <c r="B25" s="25">
        <f>IF('T3-1a. Domestic banks'!C190="Yes",1,0)</f>
        <v>1</v>
      </c>
      <c r="C25" s="25">
        <f>IF('T3-1a. Domestic banks'!D190="Yes",1,0)</f>
        <v>0</v>
      </c>
      <c r="D25" s="25">
        <f>IF('T3-1a. Domestic banks'!E190="Yes",1,0)</f>
        <v>0</v>
      </c>
      <c r="E25" s="25">
        <f>IF('T3-1a. Domestic banks'!F190="Yes",1,0)</f>
        <v>1</v>
      </c>
      <c r="F25" s="25">
        <f>IF('T3-1a. Domestic banks'!G190="Yes",1,0)</f>
        <v>1</v>
      </c>
      <c r="G25" s="25">
        <f>IF('T3-1a. Domestic banks'!H190="Yes",1,0)</f>
        <v>1</v>
      </c>
      <c r="H25" s="25">
        <f>IF('T3-1a. Domestic banks'!I190="Yes",1,0)</f>
        <v>0</v>
      </c>
      <c r="I25" s="25">
        <f>IF('T3-1a. Domestic banks'!J190="Yes",1,0)</f>
        <v>0</v>
      </c>
      <c r="J25" s="25">
        <f>IF('T3-1a. Domestic banks'!K190="Yes",1,0)</f>
        <v>1</v>
      </c>
      <c r="K25" s="25">
        <f>IF('T3-1a. Domestic banks'!L190="Yes",1,0)</f>
        <v>1</v>
      </c>
      <c r="L25" s="3">
        <f>AVERAGE(B25:K25)</f>
        <v>0.6</v>
      </c>
    </row>
    <row r="26" spans="1:12">
      <c r="A26" s="10" t="s">
        <v>16</v>
      </c>
      <c r="B26" s="25">
        <f>SUM('T3-1b. Domestic index'!C200:C202)</f>
        <v>0</v>
      </c>
      <c r="C26" s="25">
        <f>SUM('T3-1b. Domestic index'!D200:D202)</f>
        <v>0</v>
      </c>
      <c r="D26" s="25">
        <f>SUM('T3-1b. Domestic index'!E200:E202)</f>
        <v>0</v>
      </c>
      <c r="E26" s="25">
        <f>SUM('T3-1b. Domestic index'!F200:F202)</f>
        <v>0</v>
      </c>
      <c r="F26" s="25">
        <f>SUM('T3-1b. Domestic index'!G200:G202)</f>
        <v>0.5</v>
      </c>
      <c r="G26" s="25">
        <f>SUM('T3-1b. Domestic index'!H200:H202)</f>
        <v>1</v>
      </c>
      <c r="H26" s="25">
        <f>SUM('T3-1b. Domestic index'!I200:I202)</f>
        <v>0</v>
      </c>
      <c r="I26" s="25">
        <f>SUM('T3-1b. Domestic index'!J200:J202)</f>
        <v>0</v>
      </c>
      <c r="J26" s="25">
        <f>SUM('T3-1b. Domestic index'!K200:K202)</f>
        <v>0</v>
      </c>
      <c r="K26" s="31">
        <f>SUM('T3-1b. Domestic index'!L200:L202)</f>
        <v>0.33333333333333331</v>
      </c>
      <c r="L26" s="67">
        <f>AVERAGE(B26:K26)</f>
        <v>0.18333333333333332</v>
      </c>
    </row>
    <row r="27" spans="1:12">
      <c r="A27" s="59"/>
      <c r="B27" s="59"/>
      <c r="C27" s="61"/>
      <c r="D27" s="61"/>
      <c r="E27" s="61"/>
      <c r="F27" s="61"/>
      <c r="G27" s="61"/>
      <c r="H27" s="61"/>
      <c r="I27" s="61"/>
      <c r="J27" s="61"/>
      <c r="K27" s="61"/>
      <c r="L27" s="69"/>
    </row>
    <row r="28" spans="1:12">
      <c r="A28" s="8"/>
      <c r="B28" s="7"/>
    </row>
    <row r="29" spans="1:12">
      <c r="C29" s="4"/>
      <c r="D29" s="4"/>
      <c r="E29" s="4"/>
      <c r="F29" s="4"/>
      <c r="G29" s="4"/>
      <c r="H29" s="4"/>
      <c r="I29" s="4"/>
      <c r="J29" s="4"/>
      <c r="K29" s="4"/>
    </row>
    <row r="30" spans="1:12">
      <c r="A30" s="8"/>
      <c r="B30" s="7"/>
      <c r="C30" s="7"/>
      <c r="D30" s="7"/>
      <c r="E30" s="7"/>
      <c r="F30" s="7"/>
      <c r="G30" s="7"/>
      <c r="H30" s="7"/>
      <c r="I30" s="7"/>
      <c r="J30" s="7"/>
      <c r="K30" s="7"/>
    </row>
    <row r="31" spans="1:12">
      <c r="A31" s="8"/>
      <c r="B31" s="7"/>
    </row>
    <row r="32" spans="1:12">
      <c r="A32" s="7"/>
      <c r="B32" s="7"/>
    </row>
    <row r="33" spans="1:8">
      <c r="A33" s="8"/>
      <c r="B33" s="7"/>
    </row>
    <row r="34" spans="1:8">
      <c r="A34" s="8"/>
      <c r="B34" s="7"/>
    </row>
    <row r="35" spans="1:8">
      <c r="A35" s="8"/>
      <c r="B35" s="7"/>
      <c r="H35" s="25"/>
    </row>
    <row r="36" spans="1:8">
      <c r="A36" s="8"/>
      <c r="B36" s="7"/>
    </row>
    <row r="37" spans="1:8">
      <c r="A37" s="7"/>
      <c r="B37" s="7"/>
    </row>
    <row r="38" spans="1:8">
      <c r="A38" s="8"/>
      <c r="B38" s="7"/>
    </row>
    <row r="39" spans="1:8">
      <c r="A39" s="8"/>
      <c r="B39" s="7"/>
    </row>
    <row r="40" spans="1:8">
      <c r="A40" s="8"/>
      <c r="B40" s="7"/>
    </row>
    <row r="41" spans="1:8">
      <c r="A41" s="8"/>
      <c r="B41" s="7"/>
    </row>
    <row r="42" spans="1:8">
      <c r="A42" s="8"/>
      <c r="B42" s="7"/>
    </row>
    <row r="43" spans="1:8">
      <c r="A43" s="8"/>
      <c r="B43" s="7"/>
    </row>
    <row r="44" spans="1:8">
      <c r="A44" s="7"/>
      <c r="B44" s="7"/>
    </row>
    <row r="45" spans="1:8">
      <c r="A45" s="8"/>
      <c r="B45" s="7"/>
    </row>
    <row r="46" spans="1:8">
      <c r="A46" s="8"/>
      <c r="B46" s="7"/>
    </row>
    <row r="47" spans="1:8">
      <c r="A47" s="8"/>
      <c r="B47" s="7"/>
    </row>
    <row r="48" spans="1:8">
      <c r="A48" s="8"/>
      <c r="B48" s="7"/>
    </row>
    <row r="49" spans="1:2">
      <c r="A49" s="8"/>
      <c r="B49" s="7"/>
    </row>
    <row r="50" spans="1:2">
      <c r="A50" s="7"/>
      <c r="B50" s="7"/>
    </row>
    <row r="51" spans="1:2">
      <c r="A51" s="8"/>
      <c r="B51" s="7"/>
    </row>
    <row r="52" spans="1:2">
      <c r="A52" s="8"/>
      <c r="B52" s="7"/>
    </row>
    <row r="53" spans="1:2">
      <c r="A53" s="8"/>
      <c r="B53" s="7"/>
    </row>
    <row r="54" spans="1:2" ht="24.75" customHeight="1">
      <c r="A54" s="7"/>
      <c r="B54" s="7"/>
    </row>
    <row r="55" spans="1:2" ht="12.75" customHeight="1">
      <c r="A55" s="7"/>
      <c r="B55" s="7"/>
    </row>
    <row r="56" spans="1:2" ht="12.75" customHeight="1">
      <c r="A56" s="7"/>
      <c r="B56" s="7"/>
    </row>
    <row r="57" spans="1:2">
      <c r="A57" s="7"/>
      <c r="B57" s="7"/>
    </row>
    <row r="58" spans="1:2">
      <c r="A58" s="8"/>
      <c r="B58" s="7"/>
    </row>
    <row r="59" spans="1:2">
      <c r="A59" s="8"/>
      <c r="B59" s="7"/>
    </row>
    <row r="60" spans="1:2">
      <c r="A60" s="8"/>
      <c r="B60" s="7"/>
    </row>
    <row r="61" spans="1:2">
      <c r="A61" s="8"/>
      <c r="B61" s="7"/>
    </row>
    <row r="62" spans="1:2">
      <c r="A62" s="8"/>
      <c r="B62" s="7"/>
    </row>
    <row r="63" spans="1:2">
      <c r="A63" s="8"/>
      <c r="B63" s="7"/>
    </row>
    <row r="64" spans="1:2">
      <c r="A64" s="7"/>
      <c r="B64" s="7"/>
    </row>
    <row r="65" spans="1:5">
      <c r="A65" s="8"/>
      <c r="B65" s="7"/>
    </row>
    <row r="66" spans="1:5">
      <c r="A66" s="8"/>
      <c r="B66" s="7"/>
    </row>
    <row r="67" spans="1:5">
      <c r="A67" s="8"/>
      <c r="B67" s="7"/>
    </row>
    <row r="68" spans="1:5">
      <c r="A68" s="8"/>
      <c r="B68" s="7"/>
    </row>
    <row r="69" spans="1:5">
      <c r="A69" s="8"/>
      <c r="B69" s="7"/>
    </row>
    <row r="70" spans="1:5">
      <c r="A70" s="8"/>
      <c r="B70" s="7"/>
    </row>
    <row r="71" spans="1:5">
      <c r="A71" s="7"/>
      <c r="B71" s="7"/>
      <c r="E71" s="9"/>
    </row>
    <row r="72" spans="1:5">
      <c r="A72" s="8"/>
      <c r="B72" s="7"/>
    </row>
    <row r="73" spans="1:5">
      <c r="A73" s="8"/>
      <c r="B73" s="7"/>
    </row>
    <row r="74" spans="1:5">
      <c r="A74" s="8"/>
      <c r="B74" s="7"/>
    </row>
    <row r="75" spans="1:5">
      <c r="A75" s="8"/>
      <c r="B75" s="7"/>
      <c r="E75" s="11"/>
    </row>
    <row r="76" spans="1:5">
      <c r="A76" s="8"/>
      <c r="B76" s="7"/>
    </row>
    <row r="77" spans="1:5">
      <c r="A77" s="7"/>
      <c r="B77" s="7"/>
    </row>
    <row r="78" spans="1:5">
      <c r="A78" s="8"/>
      <c r="B78" s="7"/>
    </row>
    <row r="79" spans="1:5">
      <c r="A79" s="8"/>
      <c r="B79" s="7"/>
    </row>
    <row r="80" spans="1:5">
      <c r="A80" s="8"/>
      <c r="B80" s="7"/>
    </row>
    <row r="81" spans="1:2">
      <c r="A81" s="8"/>
      <c r="B81" s="7"/>
    </row>
    <row r="82" spans="1:2">
      <c r="A82" s="8"/>
      <c r="B82" s="7"/>
    </row>
    <row r="83" spans="1:2">
      <c r="A83" s="8"/>
      <c r="B83" s="7"/>
    </row>
    <row r="84" spans="1:2">
      <c r="A84" s="8"/>
      <c r="B84" s="7"/>
    </row>
    <row r="85" spans="1:2">
      <c r="A85" s="7"/>
      <c r="B85" s="7"/>
    </row>
    <row r="86" spans="1:2">
      <c r="A86" s="8"/>
      <c r="B86" s="7"/>
    </row>
    <row r="87" spans="1:2">
      <c r="A87" s="8"/>
      <c r="B87" s="7"/>
    </row>
    <row r="88" spans="1:2">
      <c r="A88" s="8"/>
      <c r="B88" s="7"/>
    </row>
    <row r="89" spans="1:2">
      <c r="A89" s="7"/>
      <c r="B89" s="7"/>
    </row>
    <row r="90" spans="1:2">
      <c r="A90" s="8"/>
      <c r="B90" s="7"/>
    </row>
    <row r="91" spans="1:2">
      <c r="A91" s="8"/>
      <c r="B91" s="7"/>
    </row>
    <row r="92" spans="1:2">
      <c r="A92" s="8"/>
      <c r="B92" s="7"/>
    </row>
  </sheetData>
  <phoneticPr fontId="6" type="noConversion"/>
  <pageMargins left="0.75" right="0.75" top="1" bottom="1" header="0.5" footer="0.5"/>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dimension ref="A1:L269"/>
  <sheetViews>
    <sheetView zoomScale="75" workbookViewId="0">
      <pane ySplit="3" topLeftCell="A172" activePane="bottomLeft" state="frozen"/>
      <selection activeCell="F202" sqref="F202"/>
      <selection pane="bottomLeft" activeCell="B1" sqref="B1"/>
    </sheetView>
  </sheetViews>
  <sheetFormatPr defaultRowHeight="12.75"/>
  <cols>
    <col min="1" max="1" width="6.7109375" style="1" customWidth="1"/>
    <col min="2" max="2" width="110.140625" style="4" customWidth="1"/>
    <col min="3" max="3" width="9.140625" style="4"/>
    <col min="4" max="16384" width="9.140625" style="3"/>
  </cols>
  <sheetData>
    <row r="1" spans="1:12" ht="15.75">
      <c r="B1" s="86" t="s">
        <v>314</v>
      </c>
      <c r="C1" s="2"/>
    </row>
    <row r="2" spans="1:12">
      <c r="B2" s="2"/>
      <c r="C2" s="2"/>
    </row>
    <row r="3" spans="1:12">
      <c r="A3" s="55"/>
      <c r="B3" s="49"/>
      <c r="C3" s="56" t="s">
        <v>91</v>
      </c>
      <c r="D3" s="50" t="s">
        <v>147</v>
      </c>
      <c r="E3" s="50" t="s">
        <v>148</v>
      </c>
      <c r="F3" s="50" t="s">
        <v>149</v>
      </c>
      <c r="G3" s="50" t="s">
        <v>150</v>
      </c>
      <c r="H3" s="50" t="s">
        <v>151</v>
      </c>
      <c r="I3" s="50" t="s">
        <v>62</v>
      </c>
      <c r="J3" s="50" t="s">
        <v>152</v>
      </c>
      <c r="K3" s="50" t="s">
        <v>153</v>
      </c>
      <c r="L3" s="50" t="s">
        <v>154</v>
      </c>
    </row>
    <row r="5" spans="1:12">
      <c r="B5" s="5" t="s">
        <v>177</v>
      </c>
      <c r="C5" s="5"/>
      <c r="E5" s="6"/>
      <c r="L5" s="71"/>
    </row>
    <row r="6" spans="1:12">
      <c r="B6" s="5"/>
      <c r="C6" s="5"/>
      <c r="E6" s="6"/>
      <c r="F6" s="6"/>
      <c r="H6" s="71"/>
    </row>
    <row r="7" spans="1:12">
      <c r="B7" s="14" t="s">
        <v>176</v>
      </c>
      <c r="C7" s="14"/>
      <c r="E7" s="6"/>
      <c r="H7" s="6"/>
    </row>
    <row r="9" spans="1:12">
      <c r="A9" s="1" t="s">
        <v>209</v>
      </c>
      <c r="B9" s="7" t="s">
        <v>178</v>
      </c>
      <c r="C9" s="3" t="s">
        <v>63</v>
      </c>
      <c r="D9" s="3" t="s">
        <v>63</v>
      </c>
      <c r="E9" s="3" t="s">
        <v>63</v>
      </c>
      <c r="F9" s="3" t="s">
        <v>63</v>
      </c>
      <c r="G9" s="3" t="s">
        <v>63</v>
      </c>
      <c r="H9" s="3" t="s">
        <v>63</v>
      </c>
      <c r="I9" s="3" t="s">
        <v>63</v>
      </c>
      <c r="J9" s="3" t="s">
        <v>63</v>
      </c>
      <c r="K9" s="3" t="s">
        <v>63</v>
      </c>
      <c r="L9" s="3" t="s">
        <v>63</v>
      </c>
    </row>
    <row r="10" spans="1:12">
      <c r="B10" s="8" t="s">
        <v>179</v>
      </c>
      <c r="C10" s="3" t="s">
        <v>63</v>
      </c>
      <c r="D10" s="3" t="s">
        <v>63</v>
      </c>
      <c r="E10" s="3" t="s">
        <v>63</v>
      </c>
      <c r="F10" s="3" t="s">
        <v>63</v>
      </c>
      <c r="G10" s="3" t="s">
        <v>63</v>
      </c>
      <c r="H10" s="3" t="s">
        <v>63</v>
      </c>
      <c r="I10" s="3" t="s">
        <v>63</v>
      </c>
      <c r="J10" s="3" t="s">
        <v>63</v>
      </c>
      <c r="K10" s="71" t="s">
        <v>63</v>
      </c>
      <c r="L10" s="3" t="s">
        <v>63</v>
      </c>
    </row>
    <row r="11" spans="1:12">
      <c r="B11" s="8" t="s">
        <v>180</v>
      </c>
      <c r="C11" s="3" t="s">
        <v>63</v>
      </c>
      <c r="D11" s="3" t="s">
        <v>63</v>
      </c>
      <c r="E11" s="3" t="s">
        <v>63</v>
      </c>
      <c r="F11" s="3" t="s">
        <v>63</v>
      </c>
      <c r="G11" s="3" t="s">
        <v>63</v>
      </c>
      <c r="H11" s="3" t="s">
        <v>65</v>
      </c>
      <c r="I11" s="3" t="s">
        <v>65</v>
      </c>
      <c r="J11" s="3" t="s">
        <v>63</v>
      </c>
      <c r="K11" s="71" t="s">
        <v>65</v>
      </c>
      <c r="L11" s="3" t="s">
        <v>63</v>
      </c>
    </row>
    <row r="12" spans="1:12">
      <c r="B12" s="8" t="s">
        <v>181</v>
      </c>
      <c r="C12" s="3" t="s">
        <v>63</v>
      </c>
      <c r="D12" s="3" t="s">
        <v>63</v>
      </c>
      <c r="E12" s="3" t="s">
        <v>63</v>
      </c>
      <c r="F12" s="3" t="s">
        <v>63</v>
      </c>
      <c r="G12" s="3" t="s">
        <v>63</v>
      </c>
      <c r="H12" s="3" t="s">
        <v>65</v>
      </c>
      <c r="I12" s="3" t="s">
        <v>63</v>
      </c>
      <c r="J12" s="3" t="s">
        <v>63</v>
      </c>
      <c r="K12" s="3" t="s">
        <v>65</v>
      </c>
      <c r="L12" s="3" t="s">
        <v>63</v>
      </c>
    </row>
    <row r="13" spans="1:12">
      <c r="B13" s="8" t="s">
        <v>155</v>
      </c>
      <c r="C13" s="8"/>
      <c r="F13" s="19" t="s">
        <v>123</v>
      </c>
      <c r="H13" s="24" t="s">
        <v>260</v>
      </c>
      <c r="I13" s="19" t="s">
        <v>263</v>
      </c>
      <c r="K13" s="43" t="s">
        <v>280</v>
      </c>
    </row>
    <row r="14" spans="1:12">
      <c r="B14" s="8"/>
      <c r="C14" s="8"/>
      <c r="H14" s="9"/>
      <c r="I14" s="19"/>
      <c r="K14" s="21"/>
    </row>
    <row r="15" spans="1:12">
      <c r="B15" s="14" t="s">
        <v>229</v>
      </c>
      <c r="C15" s="14"/>
      <c r="H15" s="9"/>
      <c r="I15" s="19"/>
    </row>
    <row r="16" spans="1:12">
      <c r="B16" s="8"/>
      <c r="C16" s="8"/>
      <c r="H16" s="9"/>
      <c r="I16" s="19"/>
    </row>
    <row r="17" spans="1:12">
      <c r="A17" s="1">
        <v>2</v>
      </c>
      <c r="B17" s="7" t="s">
        <v>210</v>
      </c>
      <c r="C17" s="7"/>
      <c r="I17" s="19"/>
    </row>
    <row r="18" spans="1:12">
      <c r="B18" s="18" t="s">
        <v>211</v>
      </c>
      <c r="C18" s="18" t="s">
        <v>63</v>
      </c>
      <c r="D18" s="3" t="s">
        <v>63</v>
      </c>
      <c r="E18" s="3" t="s">
        <v>63</v>
      </c>
      <c r="F18" s="3" t="s">
        <v>63</v>
      </c>
      <c r="G18" s="3" t="s">
        <v>65</v>
      </c>
      <c r="H18" s="3" t="s">
        <v>65</v>
      </c>
      <c r="I18" s="19" t="s">
        <v>65</v>
      </c>
      <c r="J18" s="3" t="s">
        <v>65</v>
      </c>
      <c r="K18" s="3" t="s">
        <v>65</v>
      </c>
      <c r="L18" s="3" t="s">
        <v>65</v>
      </c>
    </row>
    <row r="19" spans="1:12">
      <c r="B19" s="18" t="s">
        <v>182</v>
      </c>
      <c r="C19" s="18"/>
      <c r="H19" s="75">
        <v>0</v>
      </c>
      <c r="L19" s="73">
        <v>42</v>
      </c>
    </row>
    <row r="20" spans="1:12">
      <c r="B20" s="8" t="s">
        <v>155</v>
      </c>
      <c r="C20" s="8"/>
      <c r="D20" s="3" t="s">
        <v>64</v>
      </c>
      <c r="G20" s="80" t="s">
        <v>296</v>
      </c>
      <c r="H20" s="3" t="s">
        <v>119</v>
      </c>
      <c r="I20" s="72" t="s">
        <v>33</v>
      </c>
      <c r="J20" s="72" t="s">
        <v>264</v>
      </c>
      <c r="K20" s="71" t="s">
        <v>281</v>
      </c>
      <c r="L20" s="80" t="s">
        <v>274</v>
      </c>
    </row>
    <row r="21" spans="1:12">
      <c r="B21" s="7"/>
      <c r="C21" s="7"/>
    </row>
    <row r="22" spans="1:12">
      <c r="A22" s="1">
        <v>3</v>
      </c>
      <c r="B22" s="10" t="s">
        <v>212</v>
      </c>
      <c r="C22" s="10"/>
    </row>
    <row r="23" spans="1:12">
      <c r="B23" s="15" t="s">
        <v>183</v>
      </c>
      <c r="C23" s="15"/>
      <c r="G23" s="3" t="s">
        <v>65</v>
      </c>
      <c r="H23" s="3" t="s">
        <v>65</v>
      </c>
    </row>
    <row r="24" spans="1:12">
      <c r="B24" s="15" t="s">
        <v>156</v>
      </c>
      <c r="C24" s="15"/>
    </row>
    <row r="25" spans="1:12">
      <c r="B25" s="15" t="s">
        <v>157</v>
      </c>
      <c r="C25" s="15"/>
    </row>
    <row r="26" spans="1:12">
      <c r="B26" s="15" t="s">
        <v>184</v>
      </c>
      <c r="C26" s="15"/>
      <c r="G26" s="6" t="s">
        <v>65</v>
      </c>
      <c r="K26" s="3" t="s">
        <v>65</v>
      </c>
      <c r="L26" s="3" t="s">
        <v>65</v>
      </c>
    </row>
    <row r="27" spans="1:12">
      <c r="B27" s="15" t="s">
        <v>185</v>
      </c>
      <c r="C27" s="15"/>
      <c r="K27" s="3" t="s">
        <v>65</v>
      </c>
      <c r="L27" s="3" t="s">
        <v>65</v>
      </c>
    </row>
    <row r="28" spans="1:12">
      <c r="B28" s="15" t="s">
        <v>186</v>
      </c>
      <c r="C28" s="15"/>
      <c r="K28" s="3" t="s">
        <v>65</v>
      </c>
    </row>
    <row r="29" spans="1:12">
      <c r="B29" s="15" t="s">
        <v>158</v>
      </c>
      <c r="C29" s="15"/>
      <c r="G29" s="6" t="s">
        <v>65</v>
      </c>
    </row>
    <row r="30" spans="1:12">
      <c r="B30" s="15" t="s">
        <v>187</v>
      </c>
      <c r="C30" s="15"/>
      <c r="I30" s="3" t="s">
        <v>65</v>
      </c>
    </row>
    <row r="31" spans="1:12">
      <c r="B31" s="15" t="s">
        <v>159</v>
      </c>
      <c r="C31" s="15"/>
    </row>
    <row r="32" spans="1:12">
      <c r="B32" s="16" t="s">
        <v>155</v>
      </c>
      <c r="C32" s="16"/>
    </row>
    <row r="33" spans="1:12">
      <c r="B33" s="8"/>
      <c r="C33" s="8"/>
    </row>
    <row r="34" spans="1:12" ht="25.5">
      <c r="A34" s="1">
        <v>4</v>
      </c>
      <c r="B34" s="7" t="s">
        <v>213</v>
      </c>
      <c r="C34" s="7"/>
      <c r="G34" s="3" t="s">
        <v>65</v>
      </c>
      <c r="H34" s="3" t="s">
        <v>81</v>
      </c>
    </row>
    <row r="35" spans="1:12">
      <c r="B35" s="15" t="s">
        <v>188</v>
      </c>
      <c r="C35" s="15" t="s">
        <v>65</v>
      </c>
      <c r="F35" s="3" t="s">
        <v>65</v>
      </c>
      <c r="I35" s="3" t="s">
        <v>65</v>
      </c>
      <c r="K35" s="3" t="s">
        <v>65</v>
      </c>
      <c r="L35" s="3" t="s">
        <v>65</v>
      </c>
    </row>
    <row r="36" spans="1:12">
      <c r="B36" s="15" t="s">
        <v>189</v>
      </c>
      <c r="C36" s="15" t="s">
        <v>65</v>
      </c>
      <c r="G36" s="3" t="s">
        <v>65</v>
      </c>
      <c r="L36" s="3" t="s">
        <v>65</v>
      </c>
    </row>
    <row r="37" spans="1:12">
      <c r="B37" s="15" t="s">
        <v>190</v>
      </c>
      <c r="C37" s="15"/>
      <c r="F37" s="3" t="s">
        <v>65</v>
      </c>
      <c r="L37" s="3" t="s">
        <v>65</v>
      </c>
    </row>
    <row r="38" spans="1:12">
      <c r="B38" s="15" t="s">
        <v>191</v>
      </c>
      <c r="C38" s="15"/>
      <c r="D38" s="3" t="s">
        <v>65</v>
      </c>
      <c r="J38" s="3" t="s">
        <v>65</v>
      </c>
    </row>
    <row r="39" spans="1:12">
      <c r="B39" s="16" t="s">
        <v>155</v>
      </c>
      <c r="C39" s="16"/>
      <c r="D39" s="3" t="s">
        <v>66</v>
      </c>
      <c r="I39" s="3" t="s">
        <v>84</v>
      </c>
    </row>
    <row r="40" spans="1:12">
      <c r="B40" s="8"/>
      <c r="C40" s="8"/>
    </row>
    <row r="41" spans="1:12">
      <c r="A41" s="1">
        <v>5</v>
      </c>
      <c r="B41" s="10" t="s">
        <v>192</v>
      </c>
      <c r="C41" s="10"/>
    </row>
    <row r="42" spans="1:12">
      <c r="B42" s="15" t="s">
        <v>193</v>
      </c>
      <c r="C42" s="15" t="s">
        <v>65</v>
      </c>
      <c r="D42" s="15" t="s">
        <v>65</v>
      </c>
      <c r="E42" s="15" t="s">
        <v>65</v>
      </c>
      <c r="F42" s="15" t="s">
        <v>65</v>
      </c>
      <c r="G42" s="15" t="s">
        <v>65</v>
      </c>
      <c r="H42" s="15" t="s">
        <v>63</v>
      </c>
      <c r="I42" s="15" t="s">
        <v>65</v>
      </c>
      <c r="J42" s="15" t="s">
        <v>65</v>
      </c>
      <c r="K42" s="15" t="s">
        <v>65</v>
      </c>
      <c r="L42" s="15" t="s">
        <v>65</v>
      </c>
    </row>
    <row r="43" spans="1:12">
      <c r="B43" s="15" t="s">
        <v>194</v>
      </c>
      <c r="C43" s="15" t="s">
        <v>65</v>
      </c>
      <c r="D43" s="15" t="s">
        <v>65</v>
      </c>
      <c r="E43" s="15" t="s">
        <v>65</v>
      </c>
      <c r="F43" s="15" t="s">
        <v>63</v>
      </c>
      <c r="G43" s="15" t="s">
        <v>65</v>
      </c>
      <c r="H43" s="15" t="s">
        <v>63</v>
      </c>
      <c r="I43" s="15" t="s">
        <v>65</v>
      </c>
      <c r="J43" s="15" t="s">
        <v>63</v>
      </c>
      <c r="K43" s="15" t="s">
        <v>65</v>
      </c>
      <c r="L43" s="15" t="s">
        <v>65</v>
      </c>
    </row>
    <row r="44" spans="1:12">
      <c r="B44" s="15" t="s">
        <v>195</v>
      </c>
      <c r="C44" s="78" t="s">
        <v>63</v>
      </c>
      <c r="D44" s="15" t="s">
        <v>65</v>
      </c>
      <c r="E44" s="15" t="s">
        <v>65</v>
      </c>
      <c r="F44" s="15" t="s">
        <v>63</v>
      </c>
      <c r="G44" s="15" t="s">
        <v>63</v>
      </c>
      <c r="H44" s="15" t="s">
        <v>63</v>
      </c>
      <c r="I44" s="15" t="s">
        <v>65</v>
      </c>
      <c r="J44" s="15" t="s">
        <v>65</v>
      </c>
      <c r="K44" s="15" t="s">
        <v>63</v>
      </c>
      <c r="L44" s="78" t="s">
        <v>63</v>
      </c>
    </row>
    <row r="45" spans="1:12">
      <c r="B45" s="15" t="s">
        <v>196</v>
      </c>
      <c r="C45" s="15" t="s">
        <v>63</v>
      </c>
      <c r="D45" s="15" t="s">
        <v>65</v>
      </c>
      <c r="E45" s="15" t="s">
        <v>65</v>
      </c>
      <c r="F45" s="15" t="s">
        <v>65</v>
      </c>
      <c r="G45" s="15" t="s">
        <v>65</v>
      </c>
      <c r="H45" s="15" t="s">
        <v>65</v>
      </c>
      <c r="I45" s="15" t="s">
        <v>65</v>
      </c>
      <c r="J45" s="15" t="s">
        <v>65</v>
      </c>
      <c r="K45" s="15" t="s">
        <v>65</v>
      </c>
      <c r="L45" s="15" t="s">
        <v>65</v>
      </c>
    </row>
    <row r="46" spans="1:12">
      <c r="B46" s="8" t="s">
        <v>155</v>
      </c>
      <c r="C46" s="79" t="s">
        <v>271</v>
      </c>
      <c r="L46" s="15" t="s">
        <v>276</v>
      </c>
    </row>
    <row r="47" spans="1:12">
      <c r="B47" s="8"/>
      <c r="C47" s="8"/>
    </row>
    <row r="48" spans="1:12">
      <c r="A48" s="1">
        <v>6</v>
      </c>
      <c r="B48" s="10" t="s">
        <v>214</v>
      </c>
      <c r="C48" s="10"/>
      <c r="D48" s="3" t="s">
        <v>63</v>
      </c>
      <c r="H48" s="3" t="s">
        <v>81</v>
      </c>
    </row>
    <row r="49" spans="1:12">
      <c r="B49" s="15" t="s">
        <v>197</v>
      </c>
      <c r="C49" s="15"/>
    </row>
    <row r="50" spans="1:12">
      <c r="B50" s="15" t="s">
        <v>198</v>
      </c>
      <c r="C50" s="15"/>
      <c r="L50" s="3" t="s">
        <v>65</v>
      </c>
    </row>
    <row r="51" spans="1:12">
      <c r="B51" s="15" t="s">
        <v>199</v>
      </c>
      <c r="C51" s="15"/>
      <c r="G51" s="3" t="s">
        <v>65</v>
      </c>
    </row>
    <row r="52" spans="1:12">
      <c r="B52" s="15" t="s">
        <v>200</v>
      </c>
      <c r="C52" s="15"/>
    </row>
    <row r="53" spans="1:12">
      <c r="B53" s="15" t="s">
        <v>201</v>
      </c>
      <c r="C53" s="15"/>
    </row>
    <row r="54" spans="1:12">
      <c r="B54" s="15" t="s">
        <v>202</v>
      </c>
      <c r="C54" s="15" t="s">
        <v>65</v>
      </c>
      <c r="E54" s="3" t="s">
        <v>65</v>
      </c>
      <c r="I54" s="3" t="s">
        <v>65</v>
      </c>
      <c r="J54" s="3" t="s">
        <v>65</v>
      </c>
      <c r="K54" s="3" t="s">
        <v>65</v>
      </c>
    </row>
    <row r="55" spans="1:12">
      <c r="B55" s="8" t="s">
        <v>155</v>
      </c>
      <c r="C55" s="8"/>
      <c r="G55" s="3" t="s">
        <v>2</v>
      </c>
      <c r="J55" s="3" t="s">
        <v>265</v>
      </c>
      <c r="L55" s="3" t="s">
        <v>134</v>
      </c>
    </row>
    <row r="57" spans="1:12">
      <c r="A57" s="1">
        <v>7</v>
      </c>
      <c r="B57" s="10" t="s">
        <v>215</v>
      </c>
      <c r="C57" s="10"/>
      <c r="D57" s="3" t="s">
        <v>63</v>
      </c>
      <c r="H57" s="3" t="s">
        <v>81</v>
      </c>
    </row>
    <row r="58" spans="1:12">
      <c r="B58" s="15" t="s">
        <v>203</v>
      </c>
      <c r="C58" s="15"/>
      <c r="G58" s="10"/>
      <c r="H58" s="10"/>
    </row>
    <row r="59" spans="1:12">
      <c r="B59" s="15" t="s">
        <v>204</v>
      </c>
      <c r="C59" s="15"/>
      <c r="G59" s="10" t="s">
        <v>65</v>
      </c>
      <c r="I59" s="3" t="s">
        <v>65</v>
      </c>
      <c r="J59" s="11"/>
      <c r="K59" s="12"/>
      <c r="L59" s="3" t="s">
        <v>65</v>
      </c>
    </row>
    <row r="60" spans="1:12">
      <c r="B60" s="15" t="s">
        <v>205</v>
      </c>
      <c r="C60" s="15"/>
      <c r="G60" s="10" t="s">
        <v>65</v>
      </c>
      <c r="J60" s="11"/>
    </row>
    <row r="61" spans="1:12">
      <c r="B61" s="15" t="s">
        <v>206</v>
      </c>
      <c r="C61" s="15"/>
      <c r="E61" s="3" t="s">
        <v>65</v>
      </c>
      <c r="G61" s="10"/>
      <c r="I61" s="3" t="s">
        <v>65</v>
      </c>
      <c r="J61" s="11"/>
    </row>
    <row r="62" spans="1:12">
      <c r="B62" s="15" t="s">
        <v>207</v>
      </c>
      <c r="C62" s="15"/>
      <c r="G62" s="10" t="s">
        <v>65</v>
      </c>
      <c r="J62" s="11"/>
    </row>
    <row r="63" spans="1:12">
      <c r="B63" s="15" t="s">
        <v>208</v>
      </c>
      <c r="C63" s="15" t="s">
        <v>65</v>
      </c>
      <c r="G63" s="10"/>
      <c r="J63" s="11" t="s">
        <v>65</v>
      </c>
      <c r="K63" s="3" t="s">
        <v>65</v>
      </c>
    </row>
    <row r="64" spans="1:12">
      <c r="B64" s="8" t="s">
        <v>155</v>
      </c>
      <c r="C64" s="8"/>
      <c r="E64" s="10" t="s">
        <v>118</v>
      </c>
      <c r="G64" s="10" t="s">
        <v>3</v>
      </c>
      <c r="I64" s="9" t="s">
        <v>0</v>
      </c>
      <c r="J64" s="11" t="s">
        <v>266</v>
      </c>
      <c r="L64" s="72" t="s">
        <v>278</v>
      </c>
    </row>
    <row r="65" spans="1:12">
      <c r="B65" s="8"/>
      <c r="C65" s="8"/>
    </row>
    <row r="66" spans="1:12" ht="12.75" customHeight="1">
      <c r="A66" s="1" t="s">
        <v>216</v>
      </c>
      <c r="B66" s="10" t="s">
        <v>222</v>
      </c>
      <c r="C66" s="10"/>
      <c r="G66" s="10"/>
      <c r="H66" s="3" t="s">
        <v>81</v>
      </c>
    </row>
    <row r="67" spans="1:12">
      <c r="B67" s="15" t="s">
        <v>217</v>
      </c>
      <c r="C67" s="15" t="s">
        <v>68</v>
      </c>
      <c r="D67" s="3" t="s">
        <v>68</v>
      </c>
      <c r="E67" s="3" t="s">
        <v>68</v>
      </c>
      <c r="F67" s="3" t="s">
        <v>74</v>
      </c>
      <c r="G67" s="3" t="s">
        <v>74</v>
      </c>
      <c r="I67" s="3" t="s">
        <v>68</v>
      </c>
      <c r="J67" s="3" t="s">
        <v>68</v>
      </c>
      <c r="K67" s="71" t="s">
        <v>74</v>
      </c>
      <c r="L67" s="3" t="s">
        <v>68</v>
      </c>
    </row>
    <row r="68" spans="1:12">
      <c r="B68" s="15" t="s">
        <v>218</v>
      </c>
      <c r="C68" s="15" t="s">
        <v>68</v>
      </c>
      <c r="D68" s="3" t="s">
        <v>86</v>
      </c>
      <c r="E68" s="3" t="s">
        <v>86</v>
      </c>
      <c r="F68" s="3" t="s">
        <v>69</v>
      </c>
      <c r="G68" s="3" t="s">
        <v>74</v>
      </c>
      <c r="I68" s="3" t="s">
        <v>68</v>
      </c>
      <c r="J68" s="3" t="s">
        <v>68</v>
      </c>
      <c r="K68" s="71" t="s">
        <v>74</v>
      </c>
      <c r="L68" s="3" t="s">
        <v>86</v>
      </c>
    </row>
    <row r="69" spans="1:12">
      <c r="B69" s="15" t="s">
        <v>219</v>
      </c>
      <c r="C69" s="15" t="s">
        <v>68</v>
      </c>
      <c r="D69" s="3" t="s">
        <v>86</v>
      </c>
      <c r="E69" s="71" t="s">
        <v>69</v>
      </c>
      <c r="F69" s="3" t="s">
        <v>69</v>
      </c>
      <c r="G69" s="3" t="s">
        <v>74</v>
      </c>
      <c r="I69" s="3" t="s">
        <v>69</v>
      </c>
      <c r="J69" s="3" t="s">
        <v>69</v>
      </c>
      <c r="K69" s="71" t="s">
        <v>69</v>
      </c>
      <c r="L69" s="71" t="s">
        <v>69</v>
      </c>
    </row>
    <row r="70" spans="1:12">
      <c r="B70" s="15" t="s">
        <v>220</v>
      </c>
      <c r="C70" s="15" t="s">
        <v>68</v>
      </c>
      <c r="D70" s="3" t="s">
        <v>68</v>
      </c>
      <c r="E70" s="3" t="s">
        <v>74</v>
      </c>
      <c r="F70" s="3" t="s">
        <v>68</v>
      </c>
      <c r="G70" s="3" t="s">
        <v>74</v>
      </c>
      <c r="I70" s="3" t="s">
        <v>68</v>
      </c>
      <c r="J70" s="3" t="s">
        <v>68</v>
      </c>
      <c r="K70" s="71" t="s">
        <v>74</v>
      </c>
      <c r="L70" s="71" t="s">
        <v>68</v>
      </c>
    </row>
    <row r="71" spans="1:12">
      <c r="B71" s="15" t="s">
        <v>221</v>
      </c>
      <c r="C71" s="15" t="s">
        <v>86</v>
      </c>
      <c r="D71" s="15" t="s">
        <v>86</v>
      </c>
      <c r="E71" s="71" t="s">
        <v>74</v>
      </c>
      <c r="F71" s="3" t="s">
        <v>74</v>
      </c>
      <c r="G71" s="3" t="s">
        <v>74</v>
      </c>
      <c r="I71" s="3" t="s">
        <v>86</v>
      </c>
      <c r="J71" s="71" t="s">
        <v>74</v>
      </c>
      <c r="K71" s="71" t="s">
        <v>74</v>
      </c>
      <c r="L71" s="3" t="s">
        <v>86</v>
      </c>
    </row>
    <row r="72" spans="1:12">
      <c r="B72" s="8" t="s">
        <v>155</v>
      </c>
      <c r="C72" s="8"/>
      <c r="E72" s="71" t="s">
        <v>306</v>
      </c>
      <c r="G72" s="3" t="s">
        <v>4</v>
      </c>
      <c r="J72" s="6" t="s">
        <v>298</v>
      </c>
      <c r="K72" s="72" t="s">
        <v>303</v>
      </c>
      <c r="L72" s="3" t="s">
        <v>109</v>
      </c>
    </row>
    <row r="73" spans="1:12">
      <c r="B73" s="8"/>
      <c r="C73" s="8"/>
    </row>
    <row r="74" spans="1:12">
      <c r="A74" s="1">
        <v>10</v>
      </c>
      <c r="B74" s="10" t="s">
        <v>223</v>
      </c>
      <c r="C74" s="10"/>
      <c r="F74" s="10"/>
      <c r="H74" s="3" t="s">
        <v>81</v>
      </c>
    </row>
    <row r="75" spans="1:12">
      <c r="B75" s="15" t="s">
        <v>224</v>
      </c>
      <c r="C75" s="15"/>
    </row>
    <row r="76" spans="1:12">
      <c r="B76" s="15" t="s">
        <v>225</v>
      </c>
      <c r="C76" s="15"/>
      <c r="E76" s="3" t="s">
        <v>65</v>
      </c>
      <c r="G76" s="10" t="s">
        <v>65</v>
      </c>
      <c r="H76" s="10"/>
      <c r="J76" s="71" t="s">
        <v>65</v>
      </c>
      <c r="K76" s="74" t="s">
        <v>65</v>
      </c>
    </row>
    <row r="77" spans="1:12">
      <c r="B77" s="15" t="s">
        <v>226</v>
      </c>
      <c r="C77" s="25" t="s">
        <v>65</v>
      </c>
      <c r="D77" s="3" t="s">
        <v>65</v>
      </c>
      <c r="I77" s="3" t="s">
        <v>65</v>
      </c>
      <c r="J77" s="71" t="s">
        <v>65</v>
      </c>
      <c r="L77" s="3" t="s">
        <v>65</v>
      </c>
    </row>
    <row r="78" spans="1:12">
      <c r="B78" s="15" t="s">
        <v>227</v>
      </c>
      <c r="C78" s="15"/>
      <c r="F78" s="3" t="s">
        <v>65</v>
      </c>
    </row>
    <row r="79" spans="1:12">
      <c r="B79" s="8" t="s">
        <v>155</v>
      </c>
      <c r="C79" s="8"/>
      <c r="E79" s="3" t="s">
        <v>111</v>
      </c>
      <c r="K79" s="71" t="s">
        <v>282</v>
      </c>
    </row>
    <row r="80" spans="1:12">
      <c r="B80" s="8"/>
      <c r="C80" s="8"/>
    </row>
    <row r="81" spans="1:12">
      <c r="B81" s="14" t="s">
        <v>228</v>
      </c>
      <c r="C81" s="14"/>
      <c r="F81" s="10"/>
    </row>
    <row r="82" spans="1:12">
      <c r="B82" s="8"/>
      <c r="C82" s="8"/>
    </row>
    <row r="83" spans="1:12">
      <c r="A83" s="1">
        <v>11</v>
      </c>
      <c r="B83" s="10" t="s">
        <v>230</v>
      </c>
      <c r="C83" s="10"/>
      <c r="G83" s="10"/>
      <c r="H83" s="10"/>
    </row>
    <row r="84" spans="1:12">
      <c r="B84" s="10" t="s">
        <v>231</v>
      </c>
      <c r="C84" s="10"/>
    </row>
    <row r="85" spans="1:12">
      <c r="B85" s="15" t="s">
        <v>167</v>
      </c>
      <c r="C85" s="15"/>
      <c r="F85" s="6" t="s">
        <v>65</v>
      </c>
      <c r="G85" s="3" t="s">
        <v>65</v>
      </c>
      <c r="L85" s="3" t="s">
        <v>65</v>
      </c>
    </row>
    <row r="86" spans="1:12">
      <c r="B86" s="15" t="s">
        <v>232</v>
      </c>
      <c r="C86" s="15"/>
    </row>
    <row r="87" spans="1:12">
      <c r="B87" s="15" t="s">
        <v>233</v>
      </c>
      <c r="C87" s="15"/>
    </row>
    <row r="88" spans="1:12">
      <c r="B88" s="15" t="s">
        <v>234</v>
      </c>
      <c r="C88" s="15"/>
      <c r="H88" s="3" t="s">
        <v>65</v>
      </c>
    </row>
    <row r="89" spans="1:12">
      <c r="B89" s="15" t="s">
        <v>235</v>
      </c>
      <c r="C89" s="15" t="s">
        <v>65</v>
      </c>
      <c r="D89" s="3" t="s">
        <v>65</v>
      </c>
      <c r="I89" s="3" t="s">
        <v>65</v>
      </c>
      <c r="J89" s="3" t="s">
        <v>65</v>
      </c>
      <c r="K89" s="3" t="s">
        <v>65</v>
      </c>
    </row>
    <row r="90" spans="1:12">
      <c r="B90" s="10" t="s">
        <v>236</v>
      </c>
      <c r="C90" s="10"/>
    </row>
    <row r="91" spans="1:12">
      <c r="B91" s="15" t="s">
        <v>167</v>
      </c>
      <c r="C91" s="15"/>
      <c r="F91" s="6" t="s">
        <v>65</v>
      </c>
      <c r="G91" s="3" t="s">
        <v>65</v>
      </c>
      <c r="H91" s="3" t="s">
        <v>65</v>
      </c>
    </row>
    <row r="92" spans="1:12">
      <c r="B92" s="15" t="s">
        <v>232</v>
      </c>
      <c r="C92" s="15"/>
    </row>
    <row r="93" spans="1:12">
      <c r="B93" s="15" t="s">
        <v>233</v>
      </c>
      <c r="C93" s="15"/>
      <c r="J93" s="71" t="s">
        <v>65</v>
      </c>
    </row>
    <row r="94" spans="1:12">
      <c r="B94" s="15" t="s">
        <v>234</v>
      </c>
      <c r="C94" s="15"/>
    </row>
    <row r="95" spans="1:12">
      <c r="B95" s="15" t="s">
        <v>235</v>
      </c>
      <c r="C95" s="15" t="s">
        <v>65</v>
      </c>
      <c r="D95" s="3" t="s">
        <v>65</v>
      </c>
      <c r="G95" s="10"/>
      <c r="H95" s="10"/>
      <c r="I95" s="3" t="s">
        <v>65</v>
      </c>
      <c r="K95" s="3" t="s">
        <v>65</v>
      </c>
      <c r="L95" s="3" t="s">
        <v>65</v>
      </c>
    </row>
    <row r="96" spans="1:12">
      <c r="B96" s="8" t="s">
        <v>155</v>
      </c>
      <c r="C96" s="8"/>
      <c r="E96" s="3" t="s">
        <v>112</v>
      </c>
      <c r="G96" s="10"/>
      <c r="H96" s="10" t="s">
        <v>120</v>
      </c>
      <c r="J96" s="71" t="s">
        <v>310</v>
      </c>
      <c r="K96" s="3" t="s">
        <v>107</v>
      </c>
    </row>
    <row r="97" spans="1:12">
      <c r="B97" s="8"/>
      <c r="C97" s="8"/>
    </row>
    <row r="98" spans="1:12">
      <c r="A98" s="1">
        <v>12</v>
      </c>
      <c r="B98" s="10" t="s">
        <v>243</v>
      </c>
      <c r="C98" s="10"/>
    </row>
    <row r="99" spans="1:12">
      <c r="B99" s="15" t="s">
        <v>244</v>
      </c>
      <c r="C99" s="15" t="s">
        <v>65</v>
      </c>
      <c r="D99" s="3" t="s">
        <v>65</v>
      </c>
      <c r="E99" s="3" t="s">
        <v>75</v>
      </c>
      <c r="F99" s="3" t="s">
        <v>75</v>
      </c>
      <c r="G99" s="3" t="s">
        <v>65</v>
      </c>
      <c r="H99" s="3" t="s">
        <v>75</v>
      </c>
      <c r="I99" s="3" t="s">
        <v>65</v>
      </c>
      <c r="J99" s="3" t="s">
        <v>65</v>
      </c>
      <c r="K99" s="71" t="s">
        <v>63</v>
      </c>
      <c r="L99" s="3" t="s">
        <v>75</v>
      </c>
    </row>
    <row r="100" spans="1:12">
      <c r="B100" s="15" t="s">
        <v>245</v>
      </c>
      <c r="C100" s="15" t="s">
        <v>63</v>
      </c>
      <c r="D100" s="3" t="s">
        <v>65</v>
      </c>
      <c r="E100" s="3" t="s">
        <v>65</v>
      </c>
      <c r="F100" s="6" t="s">
        <v>63</v>
      </c>
      <c r="G100" s="3" t="s">
        <v>65</v>
      </c>
      <c r="H100" s="3" t="s">
        <v>63</v>
      </c>
      <c r="I100" s="3" t="s">
        <v>65</v>
      </c>
      <c r="J100" s="3" t="s">
        <v>65</v>
      </c>
      <c r="K100" s="71" t="s">
        <v>63</v>
      </c>
      <c r="L100" s="3" t="s">
        <v>75</v>
      </c>
    </row>
    <row r="101" spans="1:12">
      <c r="B101" s="15" t="s">
        <v>246</v>
      </c>
      <c r="C101" s="15" t="s">
        <v>63</v>
      </c>
      <c r="D101" s="3" t="s">
        <v>65</v>
      </c>
      <c r="E101" s="3" t="s">
        <v>65</v>
      </c>
      <c r="F101" s="3" t="s">
        <v>75</v>
      </c>
      <c r="G101" s="3" t="s">
        <v>65</v>
      </c>
      <c r="H101" s="3" t="s">
        <v>75</v>
      </c>
      <c r="I101" s="3" t="s">
        <v>63</v>
      </c>
      <c r="J101" s="3" t="s">
        <v>65</v>
      </c>
      <c r="K101" s="71" t="s">
        <v>63</v>
      </c>
      <c r="L101" s="3" t="s">
        <v>75</v>
      </c>
    </row>
    <row r="102" spans="1:12">
      <c r="B102" s="15" t="s">
        <v>247</v>
      </c>
      <c r="C102" s="15" t="s">
        <v>63</v>
      </c>
      <c r="D102" s="3" t="s">
        <v>63</v>
      </c>
      <c r="E102" s="3" t="s">
        <v>65</v>
      </c>
      <c r="F102" s="3" t="s">
        <v>75</v>
      </c>
      <c r="G102" s="3" t="s">
        <v>65</v>
      </c>
      <c r="H102" s="3" t="s">
        <v>63</v>
      </c>
      <c r="I102" s="3" t="s">
        <v>63</v>
      </c>
      <c r="J102" s="71" t="s">
        <v>63</v>
      </c>
      <c r="K102" s="71" t="s">
        <v>63</v>
      </c>
      <c r="L102" s="3" t="s">
        <v>75</v>
      </c>
    </row>
    <row r="103" spans="1:12">
      <c r="B103" s="8" t="s">
        <v>155</v>
      </c>
      <c r="C103" s="8"/>
      <c r="E103" s="10" t="s">
        <v>113</v>
      </c>
      <c r="J103" s="71" t="s">
        <v>297</v>
      </c>
      <c r="K103" s="71" t="s">
        <v>304</v>
      </c>
    </row>
    <row r="104" spans="1:12">
      <c r="B104" s="8"/>
      <c r="C104" s="8"/>
    </row>
    <row r="105" spans="1:12">
      <c r="B105" s="14" t="s">
        <v>237</v>
      </c>
      <c r="C105" s="14"/>
    </row>
    <row r="106" spans="1:12">
      <c r="B106" s="8"/>
      <c r="C106" s="8"/>
      <c r="F106" s="10"/>
    </row>
    <row r="107" spans="1:12">
      <c r="A107" s="1" t="s">
        <v>248</v>
      </c>
      <c r="B107" s="10" t="s">
        <v>238</v>
      </c>
      <c r="C107" s="10"/>
    </row>
    <row r="108" spans="1:12">
      <c r="B108" s="15" t="s">
        <v>167</v>
      </c>
      <c r="C108" s="15"/>
    </row>
    <row r="109" spans="1:12">
      <c r="B109" s="15" t="s">
        <v>168</v>
      </c>
      <c r="C109" s="15"/>
      <c r="I109" s="3" t="s">
        <v>65</v>
      </c>
      <c r="L109" s="3" t="s">
        <v>65</v>
      </c>
    </row>
    <row r="110" spans="1:12">
      <c r="B110" s="15" t="s">
        <v>169</v>
      </c>
      <c r="C110" s="15"/>
      <c r="I110" s="3" t="s">
        <v>65</v>
      </c>
    </row>
    <row r="111" spans="1:12">
      <c r="B111" s="15" t="s">
        <v>160</v>
      </c>
      <c r="C111" s="15" t="s">
        <v>65</v>
      </c>
      <c r="D111" s="3" t="s">
        <v>65</v>
      </c>
      <c r="E111" s="3" t="s">
        <v>65</v>
      </c>
      <c r="F111" s="3" t="s">
        <v>65</v>
      </c>
      <c r="G111" s="10"/>
      <c r="H111" s="3" t="s">
        <v>65</v>
      </c>
      <c r="J111" s="3" t="s">
        <v>65</v>
      </c>
      <c r="K111" s="3" t="s">
        <v>65</v>
      </c>
    </row>
    <row r="112" spans="1:12">
      <c r="B112" s="8" t="s">
        <v>155</v>
      </c>
      <c r="C112" s="8"/>
      <c r="E112" s="3" t="s">
        <v>112</v>
      </c>
      <c r="F112" s="6" t="s">
        <v>293</v>
      </c>
      <c r="H112" s="3" t="s">
        <v>288</v>
      </c>
      <c r="J112" s="71" t="s">
        <v>299</v>
      </c>
    </row>
    <row r="113" spans="1:12">
      <c r="B113" s="8"/>
      <c r="C113" s="8"/>
    </row>
    <row r="114" spans="1:12">
      <c r="B114" s="14" t="s">
        <v>239</v>
      </c>
      <c r="C114" s="14"/>
    </row>
    <row r="115" spans="1:12">
      <c r="B115" s="8"/>
      <c r="C115" s="8"/>
    </row>
    <row r="116" spans="1:12" ht="25.5">
      <c r="A116" s="1">
        <v>14</v>
      </c>
      <c r="B116" s="7" t="s">
        <v>240</v>
      </c>
      <c r="C116" s="7" t="s">
        <v>65</v>
      </c>
      <c r="D116" s="3" t="s">
        <v>65</v>
      </c>
      <c r="E116" s="3" t="s">
        <v>65</v>
      </c>
      <c r="F116" s="10" t="s">
        <v>65</v>
      </c>
      <c r="H116" s="3" t="s">
        <v>81</v>
      </c>
      <c r="I116" s="3" t="s">
        <v>65</v>
      </c>
      <c r="J116" s="71" t="s">
        <v>65</v>
      </c>
      <c r="K116" s="3" t="s">
        <v>65</v>
      </c>
      <c r="L116" s="3" t="s">
        <v>65</v>
      </c>
    </row>
    <row r="117" spans="1:12">
      <c r="B117" s="15" t="s">
        <v>162</v>
      </c>
      <c r="C117" s="25" t="s">
        <v>65</v>
      </c>
      <c r="E117" s="3" t="s">
        <v>65</v>
      </c>
      <c r="J117" s="71" t="s">
        <v>65</v>
      </c>
      <c r="K117" s="3" t="s">
        <v>65</v>
      </c>
      <c r="L117" s="3" t="s">
        <v>65</v>
      </c>
    </row>
    <row r="118" spans="1:12">
      <c r="B118" s="15" t="s">
        <v>163</v>
      </c>
      <c r="C118" s="25" t="s">
        <v>65</v>
      </c>
      <c r="D118" s="3" t="s">
        <v>65</v>
      </c>
      <c r="E118" s="3" t="s">
        <v>65</v>
      </c>
      <c r="F118" s="3" t="s">
        <v>65</v>
      </c>
      <c r="I118" s="3" t="s">
        <v>65</v>
      </c>
      <c r="K118" s="71" t="s">
        <v>65</v>
      </c>
      <c r="L118" s="3" t="s">
        <v>65</v>
      </c>
    </row>
    <row r="119" spans="1:12">
      <c r="B119" s="15" t="s">
        <v>164</v>
      </c>
      <c r="C119" s="25" t="s">
        <v>65</v>
      </c>
      <c r="D119" s="3" t="s">
        <v>65</v>
      </c>
      <c r="E119" s="71" t="s">
        <v>65</v>
      </c>
      <c r="F119" s="3" t="s">
        <v>65</v>
      </c>
      <c r="I119" s="3" t="s">
        <v>65</v>
      </c>
      <c r="K119" s="71" t="s">
        <v>65</v>
      </c>
      <c r="L119" s="3" t="s">
        <v>65</v>
      </c>
    </row>
    <row r="120" spans="1:12">
      <c r="B120" s="15" t="s">
        <v>241</v>
      </c>
      <c r="C120" s="25" t="s">
        <v>65</v>
      </c>
      <c r="D120" s="3" t="s">
        <v>65</v>
      </c>
      <c r="E120" s="71" t="s">
        <v>65</v>
      </c>
      <c r="F120" s="3" t="s">
        <v>65</v>
      </c>
      <c r="I120" s="3" t="s">
        <v>65</v>
      </c>
      <c r="K120" s="71" t="s">
        <v>65</v>
      </c>
    </row>
    <row r="121" spans="1:12">
      <c r="B121" s="15" t="s">
        <v>165</v>
      </c>
      <c r="C121" s="25" t="s">
        <v>65</v>
      </c>
      <c r="D121" s="3" t="s">
        <v>65</v>
      </c>
      <c r="E121" s="71" t="s">
        <v>65</v>
      </c>
      <c r="F121" s="3" t="s">
        <v>65</v>
      </c>
      <c r="I121" s="3" t="s">
        <v>65</v>
      </c>
      <c r="K121" s="71" t="s">
        <v>65</v>
      </c>
    </row>
    <row r="122" spans="1:12">
      <c r="B122" s="15" t="s">
        <v>166</v>
      </c>
      <c r="C122" s="25" t="s">
        <v>65</v>
      </c>
      <c r="D122" s="3" t="s">
        <v>65</v>
      </c>
      <c r="E122" s="71" t="s">
        <v>65</v>
      </c>
      <c r="F122" s="3" t="s">
        <v>65</v>
      </c>
      <c r="I122" s="3" t="s">
        <v>65</v>
      </c>
      <c r="K122" s="71" t="s">
        <v>65</v>
      </c>
    </row>
    <row r="123" spans="1:12">
      <c r="B123" s="8" t="s">
        <v>155</v>
      </c>
      <c r="C123" s="16" t="s">
        <v>272</v>
      </c>
      <c r="D123" s="6" t="s">
        <v>125</v>
      </c>
      <c r="E123" s="72" t="s">
        <v>307</v>
      </c>
      <c r="F123" s="22" t="s">
        <v>77</v>
      </c>
      <c r="H123" s="3" t="s">
        <v>121</v>
      </c>
      <c r="I123" s="3" t="s">
        <v>87</v>
      </c>
      <c r="J123" s="6" t="s">
        <v>267</v>
      </c>
      <c r="K123" s="84" t="s">
        <v>305</v>
      </c>
      <c r="L123" s="3" t="s">
        <v>135</v>
      </c>
    </row>
    <row r="124" spans="1:12">
      <c r="B124" s="8"/>
      <c r="C124" s="8"/>
    </row>
    <row r="125" spans="1:12">
      <c r="A125" s="1">
        <v>15</v>
      </c>
      <c r="B125" s="10" t="s">
        <v>242</v>
      </c>
      <c r="C125" s="10"/>
      <c r="D125" s="3" t="s">
        <v>63</v>
      </c>
      <c r="E125" s="71" t="s">
        <v>65</v>
      </c>
      <c r="H125" s="3" t="s">
        <v>81</v>
      </c>
      <c r="I125" s="3" t="s">
        <v>65</v>
      </c>
      <c r="J125" s="3" t="s">
        <v>63</v>
      </c>
      <c r="L125" s="3" t="s">
        <v>63</v>
      </c>
    </row>
    <row r="126" spans="1:12">
      <c r="B126" s="15" t="s">
        <v>162</v>
      </c>
      <c r="C126" s="15"/>
      <c r="E126" s="85"/>
    </row>
    <row r="127" spans="1:12">
      <c r="B127" s="15" t="s">
        <v>163</v>
      </c>
      <c r="C127" s="15"/>
      <c r="E127" s="71" t="s">
        <v>65</v>
      </c>
    </row>
    <row r="128" spans="1:12">
      <c r="B128" s="15" t="s">
        <v>164</v>
      </c>
      <c r="C128" s="15"/>
      <c r="E128" s="71" t="s">
        <v>65</v>
      </c>
    </row>
    <row r="129" spans="1:12">
      <c r="B129" s="15" t="s">
        <v>241</v>
      </c>
      <c r="C129" s="15"/>
      <c r="E129" s="71" t="s">
        <v>65</v>
      </c>
      <c r="I129" s="3" t="s">
        <v>65</v>
      </c>
    </row>
    <row r="130" spans="1:12">
      <c r="B130" s="15" t="s">
        <v>165</v>
      </c>
      <c r="C130" s="15"/>
      <c r="E130" s="85"/>
      <c r="G130" s="10"/>
    </row>
    <row r="131" spans="1:12">
      <c r="B131" s="15" t="s">
        <v>166</v>
      </c>
      <c r="C131" s="15"/>
      <c r="E131" s="85"/>
    </row>
    <row r="132" spans="1:12">
      <c r="B132" s="8" t="s">
        <v>155</v>
      </c>
      <c r="C132" s="8"/>
      <c r="D132" s="6" t="s">
        <v>124</v>
      </c>
      <c r="E132" s="71" t="s">
        <v>308</v>
      </c>
      <c r="G132" s="10"/>
      <c r="H132" s="3" t="s">
        <v>121</v>
      </c>
      <c r="I132" s="3" t="s">
        <v>87</v>
      </c>
    </row>
    <row r="133" spans="1:12">
      <c r="B133" s="8"/>
      <c r="C133" s="8"/>
      <c r="G133" s="10"/>
    </row>
    <row r="134" spans="1:12">
      <c r="A134" s="1">
        <v>16</v>
      </c>
      <c r="B134" s="10" t="s">
        <v>250</v>
      </c>
      <c r="C134" s="10">
        <v>30</v>
      </c>
      <c r="D134" s="3">
        <v>30</v>
      </c>
      <c r="E134" s="3" t="s">
        <v>78</v>
      </c>
      <c r="F134" s="3">
        <v>90</v>
      </c>
      <c r="G134" s="3">
        <v>90</v>
      </c>
      <c r="H134" s="27">
        <v>28</v>
      </c>
      <c r="I134" s="3" t="s">
        <v>78</v>
      </c>
      <c r="J134" s="3">
        <v>60</v>
      </c>
      <c r="K134" s="3">
        <v>90</v>
      </c>
      <c r="L134" s="3">
        <v>90</v>
      </c>
    </row>
    <row r="135" spans="1:12">
      <c r="B135" s="7" t="s">
        <v>249</v>
      </c>
      <c r="C135" s="7">
        <v>2</v>
      </c>
      <c r="D135" s="3">
        <v>1</v>
      </c>
      <c r="E135" s="3">
        <v>3</v>
      </c>
      <c r="F135" s="3">
        <v>1</v>
      </c>
      <c r="G135" s="3">
        <v>5</v>
      </c>
      <c r="H135" s="3">
        <v>1</v>
      </c>
      <c r="I135" s="3" t="s">
        <v>78</v>
      </c>
      <c r="J135" s="3">
        <v>2</v>
      </c>
      <c r="K135" s="3">
        <v>1</v>
      </c>
      <c r="L135" s="3">
        <v>3</v>
      </c>
    </row>
    <row r="136" spans="1:12">
      <c r="B136" s="8" t="s">
        <v>155</v>
      </c>
      <c r="C136" s="16" t="s">
        <v>104</v>
      </c>
      <c r="D136" s="3" t="s">
        <v>126</v>
      </c>
      <c r="E136" s="71" t="s">
        <v>309</v>
      </c>
      <c r="F136" s="30"/>
      <c r="H136" s="3" t="s">
        <v>102</v>
      </c>
      <c r="J136" s="3" t="s">
        <v>130</v>
      </c>
      <c r="K136" s="72" t="s">
        <v>108</v>
      </c>
    </row>
    <row r="137" spans="1:12">
      <c r="B137" s="8"/>
      <c r="C137" s="8"/>
    </row>
    <row r="138" spans="1:12">
      <c r="B138" s="10" t="s">
        <v>251</v>
      </c>
      <c r="C138" s="10"/>
    </row>
    <row r="139" spans="1:12">
      <c r="B139" s="8"/>
      <c r="C139" s="8"/>
    </row>
    <row r="140" spans="1:12">
      <c r="A140" s="1" t="s">
        <v>253</v>
      </c>
      <c r="B140" s="10" t="s">
        <v>254</v>
      </c>
      <c r="C140" s="10"/>
    </row>
    <row r="141" spans="1:12">
      <c r="B141" s="15" t="s">
        <v>252</v>
      </c>
      <c r="C141" s="25" t="s">
        <v>65</v>
      </c>
      <c r="D141" s="3" t="s">
        <v>65</v>
      </c>
      <c r="E141" s="3" t="s">
        <v>65</v>
      </c>
      <c r="F141" s="3" t="s">
        <v>65</v>
      </c>
      <c r="G141" s="3" t="s">
        <v>65</v>
      </c>
      <c r="H141" s="3" t="s">
        <v>63</v>
      </c>
      <c r="I141" s="3" t="s">
        <v>65</v>
      </c>
      <c r="J141" s="3" t="s">
        <v>65</v>
      </c>
      <c r="K141" s="3" t="s">
        <v>65</v>
      </c>
      <c r="L141" s="3" t="s">
        <v>65</v>
      </c>
    </row>
    <row r="142" spans="1:12">
      <c r="B142" s="15" t="s">
        <v>170</v>
      </c>
      <c r="C142" s="25">
        <v>100</v>
      </c>
      <c r="D142" s="3">
        <v>100</v>
      </c>
      <c r="E142" s="3">
        <v>99</v>
      </c>
      <c r="F142" s="3">
        <v>100</v>
      </c>
      <c r="G142" s="3">
        <v>30</v>
      </c>
      <c r="H142" s="3">
        <v>0</v>
      </c>
      <c r="I142" s="3">
        <v>40</v>
      </c>
      <c r="J142" s="71" t="s">
        <v>67</v>
      </c>
      <c r="K142" s="3">
        <v>49</v>
      </c>
      <c r="L142" s="3">
        <v>30</v>
      </c>
    </row>
    <row r="143" spans="1:12">
      <c r="B143" s="15" t="s">
        <v>171</v>
      </c>
      <c r="C143" s="25" t="s">
        <v>65</v>
      </c>
      <c r="D143" s="3" t="s">
        <v>65</v>
      </c>
      <c r="E143" s="3" t="s">
        <v>65</v>
      </c>
      <c r="F143" s="3" t="s">
        <v>65</v>
      </c>
      <c r="G143" s="3" t="s">
        <v>65</v>
      </c>
      <c r="H143" s="3" t="s">
        <v>63</v>
      </c>
      <c r="I143" s="3" t="s">
        <v>63</v>
      </c>
      <c r="J143" s="3" t="s">
        <v>65</v>
      </c>
      <c r="K143" s="3" t="s">
        <v>65</v>
      </c>
      <c r="L143" s="3" t="s">
        <v>65</v>
      </c>
    </row>
    <row r="144" spans="1:12">
      <c r="B144" s="15" t="s">
        <v>170</v>
      </c>
      <c r="C144" s="25">
        <v>100</v>
      </c>
      <c r="D144" s="3">
        <v>100</v>
      </c>
      <c r="E144" s="3">
        <v>99</v>
      </c>
      <c r="F144" s="3">
        <v>100</v>
      </c>
      <c r="G144" s="3">
        <v>30</v>
      </c>
      <c r="H144" s="3">
        <v>0</v>
      </c>
      <c r="I144" s="3">
        <v>40</v>
      </c>
      <c r="J144" s="71" t="s">
        <v>67</v>
      </c>
      <c r="K144" s="3">
        <v>49</v>
      </c>
      <c r="L144" s="3">
        <v>30</v>
      </c>
    </row>
    <row r="145" spans="1:12" ht="12.75" customHeight="1">
      <c r="B145" s="8" t="s">
        <v>155</v>
      </c>
      <c r="C145" s="8"/>
      <c r="D145" s="6" t="s">
        <v>127</v>
      </c>
      <c r="J145" s="76" t="s">
        <v>268</v>
      </c>
      <c r="K145" s="71" t="s">
        <v>283</v>
      </c>
    </row>
    <row r="146" spans="1:12" ht="12.75" customHeight="1">
      <c r="B146" s="8"/>
      <c r="C146" s="8"/>
      <c r="D146" s="44"/>
    </row>
    <row r="147" spans="1:12" ht="12.75" customHeight="1">
      <c r="A147" s="1">
        <v>19</v>
      </c>
      <c r="B147" s="10" t="s">
        <v>255</v>
      </c>
      <c r="C147" s="10"/>
      <c r="D147" s="44"/>
      <c r="H147" s="3" t="s">
        <v>81</v>
      </c>
    </row>
    <row r="148" spans="1:12">
      <c r="B148" s="15" t="s">
        <v>256</v>
      </c>
      <c r="C148" s="15"/>
      <c r="G148" s="3" t="s">
        <v>65</v>
      </c>
      <c r="J148" s="71" t="s">
        <v>65</v>
      </c>
    </row>
    <row r="149" spans="1:12">
      <c r="B149" s="15" t="s">
        <v>257</v>
      </c>
      <c r="C149" s="15"/>
      <c r="E149" s="3" t="s">
        <v>65</v>
      </c>
      <c r="I149" s="3" t="s">
        <v>65</v>
      </c>
      <c r="K149" s="6" t="s">
        <v>65</v>
      </c>
    </row>
    <row r="150" spans="1:12">
      <c r="B150" s="15" t="s">
        <v>34</v>
      </c>
      <c r="C150" s="25" t="s">
        <v>65</v>
      </c>
      <c r="D150" s="3" t="s">
        <v>65</v>
      </c>
      <c r="F150" s="3" t="s">
        <v>65</v>
      </c>
      <c r="K150" s="81"/>
      <c r="L150" s="3" t="s">
        <v>65</v>
      </c>
    </row>
    <row r="151" spans="1:12">
      <c r="B151" s="15" t="s">
        <v>35</v>
      </c>
      <c r="K151" s="81"/>
    </row>
    <row r="152" spans="1:12">
      <c r="B152" s="8" t="s">
        <v>155</v>
      </c>
      <c r="C152" s="25" t="s">
        <v>92</v>
      </c>
      <c r="E152" s="3" t="s">
        <v>114</v>
      </c>
      <c r="I152" s="3" t="s">
        <v>1</v>
      </c>
      <c r="K152" s="9" t="s">
        <v>292</v>
      </c>
    </row>
    <row r="153" spans="1:12">
      <c r="B153" s="7"/>
      <c r="C153" s="7"/>
    </row>
    <row r="154" spans="1:12">
      <c r="B154" s="10" t="s">
        <v>36</v>
      </c>
      <c r="C154" s="10"/>
    </row>
    <row r="155" spans="1:12">
      <c r="B155" s="8"/>
      <c r="C155" s="8"/>
    </row>
    <row r="156" spans="1:12">
      <c r="B156" s="17" t="s">
        <v>37</v>
      </c>
      <c r="C156" s="17"/>
    </row>
    <row r="157" spans="1:12">
      <c r="B157" s="8"/>
      <c r="C157" s="8"/>
    </row>
    <row r="158" spans="1:12">
      <c r="A158" s="1" t="s">
        <v>42</v>
      </c>
      <c r="B158" s="10" t="s">
        <v>38</v>
      </c>
      <c r="C158" s="10"/>
    </row>
    <row r="159" spans="1:12">
      <c r="B159" s="15" t="s">
        <v>39</v>
      </c>
      <c r="C159" s="25" t="s">
        <v>93</v>
      </c>
      <c r="D159" s="3" t="s">
        <v>71</v>
      </c>
      <c r="E159" s="3" t="s">
        <v>115</v>
      </c>
      <c r="F159" s="3" t="s">
        <v>79</v>
      </c>
      <c r="G159" s="3" t="s">
        <v>80</v>
      </c>
      <c r="H159" s="3" t="s">
        <v>82</v>
      </c>
      <c r="I159" s="3" t="s">
        <v>88</v>
      </c>
      <c r="J159" s="3" t="s">
        <v>131</v>
      </c>
      <c r="K159" s="3" t="s">
        <v>117</v>
      </c>
      <c r="L159" s="3" t="s">
        <v>136</v>
      </c>
    </row>
    <row r="160" spans="1:12">
      <c r="B160" s="15" t="s">
        <v>40</v>
      </c>
      <c r="C160" s="25">
        <v>1984</v>
      </c>
      <c r="D160" s="3">
        <v>1980</v>
      </c>
      <c r="E160" s="3">
        <v>1912</v>
      </c>
      <c r="F160" s="3">
        <v>1968</v>
      </c>
      <c r="G160" s="3">
        <v>1959</v>
      </c>
      <c r="H160" s="3">
        <v>1952</v>
      </c>
      <c r="I160" s="3">
        <v>1948</v>
      </c>
      <c r="J160" s="3">
        <v>1971</v>
      </c>
      <c r="K160" s="3">
        <v>1942</v>
      </c>
      <c r="L160" s="3">
        <v>1951</v>
      </c>
    </row>
    <row r="161" spans="1:12">
      <c r="B161" s="15" t="s">
        <v>41</v>
      </c>
      <c r="C161" s="25" t="s">
        <v>63</v>
      </c>
      <c r="D161" s="3" t="s">
        <v>65</v>
      </c>
      <c r="E161" s="3" t="s">
        <v>65</v>
      </c>
      <c r="F161" s="3" t="s">
        <v>65</v>
      </c>
      <c r="G161" s="3" t="s">
        <v>63</v>
      </c>
      <c r="H161" s="3" t="s">
        <v>63</v>
      </c>
      <c r="I161" s="3" t="s">
        <v>65</v>
      </c>
      <c r="J161" s="3" t="s">
        <v>65</v>
      </c>
      <c r="K161" s="3" t="s">
        <v>65</v>
      </c>
      <c r="L161" s="3" t="s">
        <v>65</v>
      </c>
    </row>
    <row r="162" spans="1:12">
      <c r="B162" s="15" t="s">
        <v>43</v>
      </c>
      <c r="C162" s="15"/>
      <c r="D162" s="3" t="s">
        <v>70</v>
      </c>
      <c r="E162" s="3">
        <v>1999</v>
      </c>
      <c r="L162" s="3">
        <v>1990</v>
      </c>
    </row>
    <row r="163" spans="1:12">
      <c r="B163" s="8" t="s">
        <v>155</v>
      </c>
      <c r="C163" s="8"/>
    </row>
    <row r="164" spans="1:12">
      <c r="B164" s="8"/>
      <c r="C164" s="8"/>
    </row>
    <row r="165" spans="1:12">
      <c r="A165" s="1" t="s">
        <v>48</v>
      </c>
      <c r="B165" s="10" t="s">
        <v>44</v>
      </c>
      <c r="C165" s="10" t="s">
        <v>258</v>
      </c>
      <c r="D165" s="10" t="s">
        <v>258</v>
      </c>
      <c r="E165" s="10" t="s">
        <v>258</v>
      </c>
      <c r="F165" s="10" t="s">
        <v>258</v>
      </c>
      <c r="G165" s="10" t="s">
        <v>258</v>
      </c>
      <c r="H165" s="10" t="s">
        <v>258</v>
      </c>
      <c r="I165" s="10" t="s">
        <v>258</v>
      </c>
      <c r="J165" s="10" t="s">
        <v>258</v>
      </c>
      <c r="K165" s="10" t="s">
        <v>258</v>
      </c>
      <c r="L165" s="10" t="s">
        <v>258</v>
      </c>
    </row>
    <row r="166" spans="1:12">
      <c r="B166" s="15" t="s">
        <v>45</v>
      </c>
      <c r="C166" s="15"/>
    </row>
    <row r="167" spans="1:12">
      <c r="B167" s="15" t="s">
        <v>46</v>
      </c>
      <c r="C167" s="26"/>
      <c r="H167" s="12"/>
    </row>
    <row r="168" spans="1:12">
      <c r="B168" s="15" t="s">
        <v>47</v>
      </c>
      <c r="C168" s="15"/>
    </row>
    <row r="169" spans="1:12">
      <c r="B169" s="8" t="s">
        <v>155</v>
      </c>
      <c r="C169" s="8"/>
      <c r="I169" s="6"/>
    </row>
    <row r="170" spans="1:12">
      <c r="B170" s="8"/>
      <c r="C170" s="8"/>
    </row>
    <row r="171" spans="1:12">
      <c r="B171" s="14" t="s">
        <v>49</v>
      </c>
      <c r="C171" s="14"/>
    </row>
    <row r="172" spans="1:12">
      <c r="B172" s="8"/>
      <c r="C172" s="8"/>
    </row>
    <row r="173" spans="1:12">
      <c r="A173" s="1" t="s">
        <v>51</v>
      </c>
      <c r="B173" s="10" t="s">
        <v>50</v>
      </c>
      <c r="C173" s="10" t="s">
        <v>65</v>
      </c>
      <c r="D173" s="3" t="s">
        <v>65</v>
      </c>
      <c r="E173" s="3" t="s">
        <v>65</v>
      </c>
      <c r="F173" s="3" t="s">
        <v>65</v>
      </c>
      <c r="G173" s="3" t="s">
        <v>65</v>
      </c>
      <c r="H173" s="3" t="s">
        <v>65</v>
      </c>
      <c r="I173" s="3" t="s">
        <v>65</v>
      </c>
      <c r="J173" s="3" t="s">
        <v>65</v>
      </c>
      <c r="K173" s="3" t="s">
        <v>65</v>
      </c>
      <c r="L173" s="3" t="s">
        <v>65</v>
      </c>
    </row>
    <row r="174" spans="1:12">
      <c r="B174" s="10" t="s">
        <v>52</v>
      </c>
      <c r="C174" s="10" t="s">
        <v>63</v>
      </c>
      <c r="D174" s="3" t="s">
        <v>65</v>
      </c>
      <c r="E174" s="10" t="s">
        <v>65</v>
      </c>
      <c r="F174" s="3" t="s">
        <v>65</v>
      </c>
      <c r="G174" s="3" t="s">
        <v>65</v>
      </c>
      <c r="I174" s="3" t="s">
        <v>63</v>
      </c>
      <c r="J174" s="3" t="s">
        <v>65</v>
      </c>
      <c r="K174" s="3" t="s">
        <v>65</v>
      </c>
    </row>
    <row r="175" spans="1:12">
      <c r="B175" s="10" t="s">
        <v>53</v>
      </c>
      <c r="C175" s="10" t="s">
        <v>94</v>
      </c>
    </row>
    <row r="176" spans="1:12">
      <c r="B176" s="10" t="s">
        <v>54</v>
      </c>
      <c r="C176" s="10" t="s">
        <v>65</v>
      </c>
      <c r="E176" s="3" t="s">
        <v>65</v>
      </c>
      <c r="F176" s="3" t="s">
        <v>65</v>
      </c>
    </row>
    <row r="177" spans="1:12">
      <c r="B177" s="10" t="s">
        <v>55</v>
      </c>
      <c r="C177" s="10"/>
      <c r="D177" s="3" t="s">
        <v>65</v>
      </c>
      <c r="F177" s="3" t="s">
        <v>65</v>
      </c>
      <c r="G177" s="3" t="s">
        <v>65</v>
      </c>
      <c r="H177" s="3" t="s">
        <v>65</v>
      </c>
      <c r="K177" s="10"/>
    </row>
    <row r="178" spans="1:12">
      <c r="B178" s="8" t="s">
        <v>155</v>
      </c>
      <c r="C178" s="16" t="s">
        <v>95</v>
      </c>
      <c r="D178" s="3" t="s">
        <v>128</v>
      </c>
      <c r="E178" s="71" t="s">
        <v>301</v>
      </c>
      <c r="F178" s="22"/>
      <c r="G178" s="71" t="s">
        <v>289</v>
      </c>
      <c r="I178" s="3" t="s">
        <v>89</v>
      </c>
      <c r="K178" s="10"/>
    </row>
    <row r="179" spans="1:12">
      <c r="B179" s="8"/>
      <c r="C179" s="8"/>
      <c r="K179" s="10"/>
    </row>
    <row r="180" spans="1:12" ht="25.5">
      <c r="A180" s="1">
        <v>23</v>
      </c>
      <c r="B180" s="7" t="s">
        <v>56</v>
      </c>
      <c r="C180" s="7"/>
    </row>
    <row r="181" spans="1:12">
      <c r="B181" s="15" t="s">
        <v>57</v>
      </c>
      <c r="C181" s="25" t="s">
        <v>96</v>
      </c>
      <c r="D181" s="75" t="s">
        <v>65</v>
      </c>
      <c r="F181" s="82" t="s">
        <v>294</v>
      </c>
      <c r="I181" s="3" t="s">
        <v>65</v>
      </c>
      <c r="J181" s="3" t="s">
        <v>65</v>
      </c>
      <c r="L181" s="3" t="s">
        <v>65</v>
      </c>
    </row>
    <row r="182" spans="1:12">
      <c r="B182" s="15" t="s">
        <v>58</v>
      </c>
      <c r="C182" s="25" t="s">
        <v>65</v>
      </c>
      <c r="D182" s="3" t="s">
        <v>65</v>
      </c>
      <c r="E182" s="3" t="s">
        <v>65</v>
      </c>
      <c r="F182" s="3" t="s">
        <v>65</v>
      </c>
      <c r="G182" s="3" t="s">
        <v>65</v>
      </c>
      <c r="J182" s="6" t="s">
        <v>65</v>
      </c>
      <c r="L182" s="3" t="s">
        <v>65</v>
      </c>
    </row>
    <row r="183" spans="1:12">
      <c r="B183" s="15" t="s">
        <v>59</v>
      </c>
      <c r="C183" s="25" t="s">
        <v>98</v>
      </c>
      <c r="D183" s="73" t="s">
        <v>65</v>
      </c>
      <c r="E183" s="3" t="s">
        <v>116</v>
      </c>
      <c r="F183" s="82" t="s">
        <v>295</v>
      </c>
      <c r="G183" s="3" t="s">
        <v>6</v>
      </c>
      <c r="I183" s="3" t="s">
        <v>65</v>
      </c>
      <c r="J183" s="3" t="s">
        <v>132</v>
      </c>
      <c r="L183" s="3" t="s">
        <v>138</v>
      </c>
    </row>
    <row r="184" spans="1:12">
      <c r="B184" s="15" t="s">
        <v>60</v>
      </c>
      <c r="C184" s="25" t="s">
        <v>65</v>
      </c>
      <c r="D184" s="3" t="s">
        <v>65</v>
      </c>
      <c r="E184" s="71" t="s">
        <v>65</v>
      </c>
      <c r="G184" s="3" t="s">
        <v>65</v>
      </c>
      <c r="J184" s="6" t="s">
        <v>65</v>
      </c>
      <c r="L184" s="3" t="s">
        <v>65</v>
      </c>
    </row>
    <row r="185" spans="1:12">
      <c r="B185" s="15" t="s">
        <v>161</v>
      </c>
      <c r="C185" s="25" t="s">
        <v>99</v>
      </c>
      <c r="D185" s="73" t="s">
        <v>65</v>
      </c>
      <c r="E185" s="3" t="s">
        <v>65</v>
      </c>
      <c r="F185" s="19"/>
      <c r="J185" s="6" t="s">
        <v>300</v>
      </c>
    </row>
    <row r="186" spans="1:12">
      <c r="B186" s="8" t="s">
        <v>155</v>
      </c>
      <c r="C186" s="8"/>
      <c r="D186" s="9" t="s">
        <v>269</v>
      </c>
      <c r="F186" s="83"/>
      <c r="I186" s="3" t="s">
        <v>90</v>
      </c>
      <c r="J186" s="6" t="s">
        <v>311</v>
      </c>
    </row>
    <row r="187" spans="1:12">
      <c r="B187" s="7"/>
      <c r="C187" s="7"/>
      <c r="F187" s="19"/>
    </row>
    <row r="188" spans="1:12">
      <c r="A188" s="1" t="s">
        <v>61</v>
      </c>
      <c r="B188" s="10" t="s">
        <v>139</v>
      </c>
      <c r="C188" s="10"/>
      <c r="F188" s="19"/>
    </row>
    <row r="189" spans="1:12">
      <c r="B189" s="15" t="s">
        <v>172</v>
      </c>
      <c r="C189" s="15"/>
      <c r="F189" s="19"/>
    </row>
    <row r="190" spans="1:12">
      <c r="B190" s="15" t="s">
        <v>173</v>
      </c>
      <c r="C190" s="15" t="s">
        <v>65</v>
      </c>
      <c r="F190" s="3" t="s">
        <v>65</v>
      </c>
      <c r="G190" s="3" t="s">
        <v>65</v>
      </c>
      <c r="H190" s="3" t="s">
        <v>65</v>
      </c>
      <c r="K190" s="3" t="s">
        <v>65</v>
      </c>
      <c r="L190" s="74" t="s">
        <v>65</v>
      </c>
    </row>
    <row r="191" spans="1:12">
      <c r="B191" s="15" t="s">
        <v>174</v>
      </c>
      <c r="C191" s="15"/>
    </row>
    <row r="192" spans="1:12">
      <c r="B192" s="15" t="s">
        <v>161</v>
      </c>
      <c r="C192" s="15"/>
      <c r="L192" s="71"/>
    </row>
    <row r="193" spans="1:12">
      <c r="B193" s="8" t="s">
        <v>155</v>
      </c>
      <c r="C193" s="8"/>
      <c r="D193" s="3" t="s">
        <v>72</v>
      </c>
      <c r="K193" s="3" t="s">
        <v>284</v>
      </c>
      <c r="L193" s="71" t="s">
        <v>279</v>
      </c>
    </row>
    <row r="194" spans="1:12">
      <c r="B194" s="8"/>
      <c r="C194" s="8"/>
    </row>
    <row r="195" spans="1:12">
      <c r="A195" s="1">
        <v>25</v>
      </c>
      <c r="B195" s="10" t="s">
        <v>140</v>
      </c>
      <c r="C195" s="3" t="s">
        <v>65</v>
      </c>
      <c r="D195" s="3" t="s">
        <v>63</v>
      </c>
      <c r="E195" s="71" t="s">
        <v>65</v>
      </c>
      <c r="F195" s="3" t="s">
        <v>63</v>
      </c>
      <c r="G195" s="3" t="s">
        <v>63</v>
      </c>
      <c r="H195" s="3" t="s">
        <v>81</v>
      </c>
      <c r="I195" s="3" t="s">
        <v>63</v>
      </c>
      <c r="J195" s="3" t="s">
        <v>63</v>
      </c>
      <c r="K195" s="6" t="s">
        <v>63</v>
      </c>
      <c r="L195" s="3" t="s">
        <v>63</v>
      </c>
    </row>
    <row r="196" spans="1:12">
      <c r="B196" s="10" t="s">
        <v>141</v>
      </c>
      <c r="C196" s="10" t="s">
        <v>100</v>
      </c>
      <c r="E196" s="71" t="s">
        <v>302</v>
      </c>
    </row>
    <row r="197" spans="1:12">
      <c r="B197" s="8" t="s">
        <v>155</v>
      </c>
      <c r="C197" s="8"/>
    </row>
    <row r="198" spans="1:12">
      <c r="B198" s="5"/>
      <c r="C198" s="5"/>
    </row>
    <row r="199" spans="1:12">
      <c r="A199" s="1">
        <v>26</v>
      </c>
      <c r="B199" s="10" t="s">
        <v>142</v>
      </c>
      <c r="C199" s="10"/>
      <c r="H199" s="3" t="s">
        <v>81</v>
      </c>
      <c r="I199" s="3" t="s">
        <v>63</v>
      </c>
    </row>
    <row r="200" spans="1:12">
      <c r="B200" s="15" t="s">
        <v>143</v>
      </c>
      <c r="C200" s="15"/>
      <c r="D200" s="73"/>
      <c r="G200" s="3" t="s">
        <v>73</v>
      </c>
      <c r="L200" s="73"/>
    </row>
    <row r="201" spans="1:12">
      <c r="B201" s="15" t="s">
        <v>144</v>
      </c>
      <c r="C201" s="15"/>
      <c r="D201" s="73"/>
      <c r="G201" s="3" t="s">
        <v>73</v>
      </c>
      <c r="L201" s="3" t="s">
        <v>83</v>
      </c>
    </row>
    <row r="202" spans="1:12">
      <c r="B202" s="15" t="s">
        <v>145</v>
      </c>
      <c r="C202" s="15"/>
      <c r="D202" s="73"/>
      <c r="F202" s="6" t="s">
        <v>65</v>
      </c>
      <c r="G202" s="3" t="s">
        <v>73</v>
      </c>
    </row>
    <row r="203" spans="1:12">
      <c r="B203" s="8" t="s">
        <v>155</v>
      </c>
      <c r="C203" s="16" t="s">
        <v>101</v>
      </c>
      <c r="D203" s="72" t="s">
        <v>259</v>
      </c>
      <c r="F203" s="22"/>
      <c r="J203" s="10"/>
      <c r="K203" s="9" t="s">
        <v>285</v>
      </c>
      <c r="L203" s="72" t="s">
        <v>290</v>
      </c>
    </row>
    <row r="204" spans="1:12">
      <c r="A204" s="58"/>
      <c r="B204" s="59"/>
      <c r="C204" s="59"/>
      <c r="D204" s="60"/>
      <c r="E204" s="60"/>
      <c r="F204" s="60"/>
      <c r="G204" s="60"/>
      <c r="H204" s="60"/>
      <c r="I204" s="60"/>
      <c r="J204" s="60"/>
      <c r="K204" s="60"/>
      <c r="L204" s="60"/>
    </row>
    <row r="205" spans="1:12">
      <c r="B205" s="8"/>
      <c r="C205" s="8"/>
    </row>
    <row r="206" spans="1:12">
      <c r="A206" s="1" t="s">
        <v>175</v>
      </c>
      <c r="B206" s="4" t="s">
        <v>146</v>
      </c>
    </row>
    <row r="207" spans="1:12">
      <c r="B207" s="8"/>
      <c r="C207" s="8"/>
    </row>
    <row r="208" spans="1:12">
      <c r="B208" s="8"/>
      <c r="C208" s="8"/>
    </row>
    <row r="209" spans="2:9">
      <c r="B209" s="7"/>
      <c r="C209" s="7"/>
    </row>
    <row r="210" spans="2:9">
      <c r="B210" s="8"/>
      <c r="C210" s="8"/>
    </row>
    <row r="211" spans="2:9">
      <c r="B211" s="8"/>
      <c r="C211" s="8"/>
    </row>
    <row r="212" spans="2:9">
      <c r="B212" s="8"/>
      <c r="C212" s="8"/>
      <c r="I212" s="10"/>
    </row>
    <row r="213" spans="2:9">
      <c r="B213" s="8"/>
      <c r="C213" s="8"/>
    </row>
    <row r="214" spans="2:9">
      <c r="B214" s="7"/>
      <c r="C214" s="7"/>
    </row>
    <row r="215" spans="2:9">
      <c r="B215" s="8"/>
      <c r="C215" s="8"/>
    </row>
    <row r="216" spans="2:9">
      <c r="B216" s="8"/>
      <c r="C216" s="8"/>
    </row>
    <row r="217" spans="2:9">
      <c r="B217" s="8"/>
      <c r="C217" s="8"/>
    </row>
    <row r="218" spans="2:9">
      <c r="B218" s="8"/>
      <c r="C218" s="8"/>
    </row>
    <row r="219" spans="2:9">
      <c r="B219" s="8"/>
      <c r="C219" s="8"/>
    </row>
    <row r="220" spans="2:9">
      <c r="B220" s="8"/>
      <c r="C220" s="8"/>
    </row>
    <row r="221" spans="2:9">
      <c r="B221" s="7"/>
      <c r="C221" s="7"/>
    </row>
    <row r="222" spans="2:9">
      <c r="B222" s="8"/>
      <c r="C222" s="8"/>
    </row>
    <row r="223" spans="2:9">
      <c r="B223" s="8"/>
      <c r="C223" s="8"/>
    </row>
    <row r="224" spans="2:9">
      <c r="B224" s="8"/>
      <c r="C224" s="8"/>
    </row>
    <row r="225" spans="2:3">
      <c r="B225" s="8"/>
      <c r="C225" s="8"/>
    </row>
    <row r="226" spans="2:3">
      <c r="B226" s="8"/>
      <c r="C226" s="8"/>
    </row>
    <row r="227" spans="2:3">
      <c r="B227" s="7"/>
      <c r="C227" s="7"/>
    </row>
    <row r="228" spans="2:3">
      <c r="B228" s="8"/>
      <c r="C228" s="8"/>
    </row>
    <row r="229" spans="2:3">
      <c r="B229" s="8"/>
      <c r="C229" s="8"/>
    </row>
    <row r="230" spans="2:3">
      <c r="B230" s="8"/>
      <c r="C230" s="8"/>
    </row>
    <row r="231" spans="2:3" ht="24.75" customHeight="1">
      <c r="B231" s="7"/>
      <c r="C231" s="7"/>
    </row>
    <row r="232" spans="2:3" ht="12.75" customHeight="1">
      <c r="B232" s="7"/>
      <c r="C232" s="7"/>
    </row>
    <row r="233" spans="2:3" ht="12.75" customHeight="1">
      <c r="B233" s="7"/>
      <c r="C233" s="7"/>
    </row>
    <row r="234" spans="2:3">
      <c r="B234" s="7"/>
      <c r="C234" s="7"/>
    </row>
    <row r="235" spans="2:3">
      <c r="B235" s="8"/>
      <c r="C235" s="8"/>
    </row>
    <row r="236" spans="2:3">
      <c r="B236" s="8"/>
      <c r="C236" s="8"/>
    </row>
    <row r="237" spans="2:3">
      <c r="B237" s="8"/>
      <c r="C237" s="8"/>
    </row>
    <row r="238" spans="2:3">
      <c r="B238" s="8"/>
      <c r="C238" s="8"/>
    </row>
    <row r="239" spans="2:3">
      <c r="B239" s="8"/>
      <c r="C239" s="8"/>
    </row>
    <row r="240" spans="2:3">
      <c r="B240" s="8"/>
      <c r="C240" s="8"/>
    </row>
    <row r="241" spans="2:6">
      <c r="B241" s="7"/>
      <c r="C241" s="7"/>
    </row>
    <row r="242" spans="2:6">
      <c r="B242" s="8"/>
      <c r="C242" s="8"/>
    </row>
    <row r="243" spans="2:6">
      <c r="B243" s="8"/>
      <c r="C243" s="8"/>
    </row>
    <row r="244" spans="2:6">
      <c r="B244" s="8"/>
      <c r="C244" s="8"/>
    </row>
    <row r="245" spans="2:6">
      <c r="B245" s="8"/>
      <c r="C245" s="8"/>
    </row>
    <row r="246" spans="2:6">
      <c r="B246" s="8"/>
      <c r="C246" s="8"/>
    </row>
    <row r="247" spans="2:6">
      <c r="B247" s="8"/>
      <c r="C247" s="8"/>
    </row>
    <row r="248" spans="2:6">
      <c r="B248" s="7"/>
      <c r="C248" s="7"/>
      <c r="F248" s="6"/>
    </row>
    <row r="249" spans="2:6">
      <c r="B249" s="8"/>
      <c r="C249" s="8"/>
    </row>
    <row r="250" spans="2:6">
      <c r="B250" s="8"/>
      <c r="C250" s="8"/>
    </row>
    <row r="251" spans="2:6">
      <c r="B251" s="8"/>
      <c r="C251" s="8"/>
    </row>
    <row r="252" spans="2:6">
      <c r="B252" s="8"/>
      <c r="C252" s="8"/>
      <c r="F252" s="13"/>
    </row>
    <row r="253" spans="2:6">
      <c r="B253" s="8"/>
      <c r="C253" s="8"/>
    </row>
    <row r="254" spans="2:6">
      <c r="B254" s="7"/>
      <c r="C254" s="7"/>
    </row>
    <row r="255" spans="2:6">
      <c r="B255" s="8"/>
      <c r="C255" s="8"/>
    </row>
    <row r="256" spans="2:6">
      <c r="B256" s="8"/>
      <c r="C256" s="8"/>
    </row>
    <row r="257" spans="2:3">
      <c r="B257" s="8"/>
      <c r="C257" s="8"/>
    </row>
    <row r="258" spans="2:3">
      <c r="B258" s="8"/>
      <c r="C258" s="8"/>
    </row>
    <row r="259" spans="2:3">
      <c r="B259" s="8"/>
      <c r="C259" s="8"/>
    </row>
    <row r="260" spans="2:3">
      <c r="B260" s="8"/>
      <c r="C260" s="8"/>
    </row>
    <row r="261" spans="2:3">
      <c r="B261" s="8"/>
      <c r="C261" s="8"/>
    </row>
    <row r="262" spans="2:3">
      <c r="B262" s="7"/>
      <c r="C262" s="7"/>
    </row>
    <row r="263" spans="2:3">
      <c r="B263" s="8"/>
      <c r="C263" s="8"/>
    </row>
    <row r="264" spans="2:3">
      <c r="B264" s="8"/>
      <c r="C264" s="8"/>
    </row>
    <row r="265" spans="2:3">
      <c r="B265" s="8"/>
      <c r="C265" s="8"/>
    </row>
    <row r="266" spans="2:3">
      <c r="B266" s="7"/>
      <c r="C266" s="7"/>
    </row>
    <row r="267" spans="2:3">
      <c r="B267" s="8"/>
      <c r="C267" s="8"/>
    </row>
    <row r="268" spans="2:3">
      <c r="B268" s="8"/>
      <c r="C268" s="8"/>
    </row>
    <row r="269" spans="2:3">
      <c r="B269" s="8"/>
      <c r="C269" s="8"/>
    </row>
  </sheetData>
  <phoneticPr fontId="6"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69"/>
  <sheetViews>
    <sheetView zoomScale="75" workbookViewId="0">
      <selection activeCell="B1" sqref="B1"/>
    </sheetView>
  </sheetViews>
  <sheetFormatPr defaultRowHeight="12.75"/>
  <cols>
    <col min="1" max="1" width="6.7109375" style="1" customWidth="1"/>
    <col min="2" max="2" width="110.140625" style="4" customWidth="1"/>
    <col min="3" max="3" width="9.140625" style="4"/>
    <col min="4" max="16384" width="9.140625" style="3"/>
  </cols>
  <sheetData>
    <row r="1" spans="1:12" ht="15.75">
      <c r="B1" s="86" t="s">
        <v>318</v>
      </c>
      <c r="C1" s="2"/>
    </row>
    <row r="2" spans="1:12">
      <c r="B2" s="2"/>
      <c r="C2" s="2"/>
    </row>
    <row r="3" spans="1:12">
      <c r="A3" s="55"/>
      <c r="B3" s="49"/>
      <c r="C3" s="56" t="s">
        <v>91</v>
      </c>
      <c r="D3" s="50" t="s">
        <v>147</v>
      </c>
      <c r="E3" s="50" t="s">
        <v>148</v>
      </c>
      <c r="F3" s="50" t="s">
        <v>149</v>
      </c>
      <c r="G3" s="50" t="s">
        <v>150</v>
      </c>
      <c r="H3" s="50" t="s">
        <v>151</v>
      </c>
      <c r="I3" s="50" t="s">
        <v>62</v>
      </c>
      <c r="J3" s="50" t="s">
        <v>152</v>
      </c>
      <c r="K3" s="50" t="s">
        <v>153</v>
      </c>
      <c r="L3" s="50" t="s">
        <v>154</v>
      </c>
    </row>
    <row r="5" spans="1:12">
      <c r="B5" s="5" t="s">
        <v>177</v>
      </c>
      <c r="C5" s="5"/>
      <c r="E5" s="6"/>
    </row>
    <row r="6" spans="1:12">
      <c r="B6" s="5"/>
      <c r="C6" s="5"/>
      <c r="E6" s="6"/>
    </row>
    <row r="7" spans="1:12">
      <c r="B7" s="14" t="s">
        <v>176</v>
      </c>
      <c r="C7" s="14"/>
      <c r="E7" s="6"/>
    </row>
    <row r="9" spans="1:12">
      <c r="A9" s="1" t="s">
        <v>209</v>
      </c>
      <c r="B9" s="7" t="s">
        <v>178</v>
      </c>
      <c r="C9" s="19">
        <f>IF('T3-2a. Foreign banks'!C9="","..", IF('T3-2a. Foreign banks'!C9="..","..",IF('T3-2a. Foreign banks'!C9="Yes",0.25,0)))</f>
        <v>0</v>
      </c>
      <c r="D9" s="19">
        <f>IF('T3-2a. Foreign banks'!D9="","..", IF('T3-2a. Foreign banks'!D9="..","..",IF('T3-2a. Foreign banks'!D9="Yes",0.25,0)))</f>
        <v>0</v>
      </c>
      <c r="E9" s="19">
        <f>IF('T3-2a. Foreign banks'!E9="","..", IF('T3-2a. Foreign banks'!E9="..","..",IF('T3-2a. Foreign banks'!E9="Yes",0.25,0)))</f>
        <v>0</v>
      </c>
      <c r="F9" s="19">
        <f>IF('T3-2a. Foreign banks'!F9="","..", IF('T3-2a. Foreign banks'!F9="..","..",IF('T3-2a. Foreign banks'!F9="Yes",0.25,0)))</f>
        <v>0</v>
      </c>
      <c r="G9" s="19">
        <f>IF('T3-2a. Foreign banks'!G9="","..", IF('T3-2a. Foreign banks'!G9="..","..",IF('T3-2a. Foreign banks'!G9="Yes",0.25,0)))</f>
        <v>0</v>
      </c>
      <c r="H9" s="19">
        <f>IF('T3-2a. Foreign banks'!H9="","..", IF('T3-2a. Foreign banks'!H9="..","..",IF('T3-2a. Foreign banks'!H9="Yes",0.25,0)))</f>
        <v>0</v>
      </c>
      <c r="I9" s="19">
        <f>IF('T3-2a. Foreign banks'!I9="","..", IF('T3-2a. Foreign banks'!I9="..","..",IF('T3-2a. Foreign banks'!I9="Yes",0.25,0)))</f>
        <v>0</v>
      </c>
      <c r="J9" s="19">
        <f>IF('T3-2a. Foreign banks'!J9="","..", IF('T3-2a. Foreign banks'!J9="..","..",IF('T3-2a. Foreign banks'!J9="Yes",0.25,0)))</f>
        <v>0</v>
      </c>
      <c r="K9" s="19">
        <f>IF('T3-2a. Foreign banks'!K9="","..", IF('T3-2a. Foreign banks'!K9="..","..",IF('T3-2a. Foreign banks'!K9="Yes",0.25,0)))</f>
        <v>0</v>
      </c>
      <c r="L9" s="19">
        <f>IF('T3-2a. Foreign banks'!L9="","..", IF('T3-2a. Foreign banks'!L9="..","..",IF('T3-2a. Foreign banks'!L9="Yes",0.25,0)))</f>
        <v>0</v>
      </c>
    </row>
    <row r="10" spans="1:12">
      <c r="B10" s="8" t="s">
        <v>179</v>
      </c>
      <c r="C10" s="19">
        <f>IF('T3-2a. Foreign banks'!C10="","..", IF('T3-2a. Foreign banks'!C10="..","..",IF('T3-2a. Foreign banks'!C10="Yes",0.25,0)))</f>
        <v>0</v>
      </c>
      <c r="D10" s="19">
        <f>IF('T3-2a. Foreign banks'!D10="","..", IF('T3-2a. Foreign banks'!D10="..","..",IF('T3-2a. Foreign banks'!D10="Yes",0.25,0)))</f>
        <v>0</v>
      </c>
      <c r="E10" s="19">
        <f>IF('T3-2a. Foreign banks'!E10="","..", IF('T3-2a. Foreign banks'!E10="..","..",IF('T3-2a. Foreign banks'!E10="Yes",0.25,0)))</f>
        <v>0</v>
      </c>
      <c r="F10" s="19">
        <f>IF('T3-2a. Foreign banks'!F10="","..", IF('T3-2a. Foreign banks'!F10="..","..",IF('T3-2a. Foreign banks'!F10="Yes",0.25,0)))</f>
        <v>0</v>
      </c>
      <c r="G10" s="19">
        <f>IF('T3-2a. Foreign banks'!G10="","..", IF('T3-2a. Foreign banks'!G10="..","..",IF('T3-2a. Foreign banks'!G10="Yes",0.25,0)))</f>
        <v>0</v>
      </c>
      <c r="H10" s="19">
        <f>IF('T3-2a. Foreign banks'!H10="","..", IF('T3-2a. Foreign banks'!H10="..","..",IF('T3-2a. Foreign banks'!H10="Yes",0.25,0)))</f>
        <v>0</v>
      </c>
      <c r="I10" s="19">
        <f>IF('T3-2a. Foreign banks'!I10="","..", IF('T3-2a. Foreign banks'!I10="..","..",IF('T3-2a. Foreign banks'!I10="Yes",0.25,0)))</f>
        <v>0</v>
      </c>
      <c r="J10" s="19">
        <f>IF('T3-2a. Foreign banks'!J10="","..", IF('T3-2a. Foreign banks'!J10="..","..",IF('T3-2a. Foreign banks'!J10="Yes",0.25,0)))</f>
        <v>0</v>
      </c>
      <c r="K10" s="19">
        <f>IF('T3-2a. Foreign banks'!K10="","..", IF('T3-2a. Foreign banks'!K10="..","..",IF('T3-2a. Foreign banks'!K10="Yes",0.25,0)))</f>
        <v>0</v>
      </c>
      <c r="L10" s="19">
        <f>IF('T3-2a. Foreign banks'!L10="","..", IF('T3-2a. Foreign banks'!L10="..","..",IF('T3-2a. Foreign banks'!L10="Yes",0.25,0)))</f>
        <v>0</v>
      </c>
    </row>
    <row r="11" spans="1:12">
      <c r="B11" s="8" t="s">
        <v>180</v>
      </c>
      <c r="C11" s="19">
        <f>IF('T3-2a. Foreign banks'!C11="","..", IF('T3-2a. Foreign banks'!C11="..","..",IF('T3-2a. Foreign banks'!C11="Yes",0.25,0)))</f>
        <v>0</v>
      </c>
      <c r="D11" s="19">
        <f>IF('T3-2a. Foreign banks'!D11="","..", IF('T3-2a. Foreign banks'!D11="..","..",IF('T3-2a. Foreign banks'!D11="Yes",0.25,0)))</f>
        <v>0</v>
      </c>
      <c r="E11" s="19">
        <f>IF('T3-2a. Foreign banks'!E11="","..", IF('T3-2a. Foreign banks'!E11="..","..",IF('T3-2a. Foreign banks'!E11="Yes",0.25,0)))</f>
        <v>0</v>
      </c>
      <c r="F11" s="19">
        <f>IF('T3-2a. Foreign banks'!F11="","..", IF('T3-2a. Foreign banks'!F11="..","..",IF('T3-2a. Foreign banks'!F11="Yes",0.25,0)))</f>
        <v>0</v>
      </c>
      <c r="G11" s="19">
        <f>IF('T3-2a. Foreign banks'!G11="","..", IF('T3-2a. Foreign banks'!G11="..","..",IF('T3-2a. Foreign banks'!G11="Yes",0.25,0)))</f>
        <v>0</v>
      </c>
      <c r="H11" s="19">
        <f>IF('T3-2a. Foreign banks'!H11="","..", IF('T3-2a. Foreign banks'!H11="..","..",IF('T3-2a. Foreign banks'!H11="Yes",0.25,0)))</f>
        <v>0.25</v>
      </c>
      <c r="I11" s="19">
        <f>IF('T3-2a. Foreign banks'!I11="","..", IF('T3-2a. Foreign banks'!I11="..","..",IF('T3-2a. Foreign banks'!I11="Yes",0.25,0)))</f>
        <v>0.25</v>
      </c>
      <c r="J11" s="19">
        <f>IF('T3-2a. Foreign banks'!J11="","..", IF('T3-2a. Foreign banks'!J11="..","..",IF('T3-2a. Foreign banks'!J11="Yes",0.25,0)))</f>
        <v>0</v>
      </c>
      <c r="K11" s="19">
        <f>IF('T3-2a. Foreign banks'!K11="","..", IF('T3-2a. Foreign banks'!K11="..","..",IF('T3-2a. Foreign banks'!K11="Yes",0.25,0)))</f>
        <v>0.25</v>
      </c>
      <c r="L11" s="19">
        <f>IF('T3-2a. Foreign banks'!L11="","..", IF('T3-2a. Foreign banks'!L11="..","..",IF('T3-2a. Foreign banks'!L11="Yes",0.25,0)))</f>
        <v>0</v>
      </c>
    </row>
    <row r="12" spans="1:12">
      <c r="B12" s="8" t="s">
        <v>181</v>
      </c>
      <c r="C12" s="19">
        <f>IF('T3-2a. Foreign banks'!C12="","..", IF('T3-2a. Foreign banks'!C12="..","..",IF('T3-2a. Foreign banks'!C12="Yes",0.25,0)))</f>
        <v>0</v>
      </c>
      <c r="D12" s="19">
        <f>IF('T3-2a. Foreign banks'!D12="","..", IF('T3-2a. Foreign banks'!D12="..","..",IF('T3-2a. Foreign banks'!D12="Yes",0.25,0)))</f>
        <v>0</v>
      </c>
      <c r="E12" s="19">
        <f>IF('T3-2a. Foreign banks'!E12="","..", IF('T3-2a. Foreign banks'!E12="..","..",IF('T3-2a. Foreign banks'!E12="Yes",0.25,0)))</f>
        <v>0</v>
      </c>
      <c r="F12" s="19">
        <f>IF('T3-2a. Foreign banks'!F12="","..", IF('T3-2a. Foreign banks'!F12="..","..",IF('T3-2a. Foreign banks'!F12="Yes",0.25,0)))</f>
        <v>0</v>
      </c>
      <c r="G12" s="19">
        <f>IF('T3-2a. Foreign banks'!G12="","..", IF('T3-2a. Foreign banks'!G12="..","..",IF('T3-2a. Foreign banks'!G12="Yes",0.25,0)))</f>
        <v>0</v>
      </c>
      <c r="H12" s="19">
        <f>IF('T3-2a. Foreign banks'!H12="","..", IF('T3-2a. Foreign banks'!H12="..","..",IF('T3-2a. Foreign banks'!H12="Yes",0.25,0)))</f>
        <v>0.25</v>
      </c>
      <c r="I12" s="19">
        <f>IF('T3-2a. Foreign banks'!I12="","..", IF('T3-2a. Foreign banks'!I12="..","..",IF('T3-2a. Foreign banks'!I12="Yes",0.25,0)))</f>
        <v>0</v>
      </c>
      <c r="J12" s="19">
        <f>IF('T3-2a. Foreign banks'!J12="","..", IF('T3-2a. Foreign banks'!J12="..","..",IF('T3-2a. Foreign banks'!J12="Yes",0.25,0)))</f>
        <v>0</v>
      </c>
      <c r="K12" s="19">
        <f>IF('T3-2a. Foreign banks'!K12="","..", IF('T3-2a. Foreign banks'!K12="..","..",IF('T3-2a. Foreign banks'!K12="Yes",0.25,0)))</f>
        <v>0.25</v>
      </c>
      <c r="L12" s="19">
        <f>IF('T3-2a. Foreign banks'!L12="","..", IF('T3-2a. Foreign banks'!L12="..","..",IF('T3-2a. Foreign banks'!L12="Yes",0.25,0)))</f>
        <v>0</v>
      </c>
    </row>
    <row r="13" spans="1:12">
      <c r="B13" s="8" t="s">
        <v>155</v>
      </c>
      <c r="C13" s="7"/>
      <c r="F13" s="19"/>
      <c r="H13" s="24"/>
      <c r="I13" s="19"/>
    </row>
    <row r="14" spans="1:12">
      <c r="B14" s="8"/>
      <c r="C14" s="7"/>
      <c r="H14" s="9"/>
    </row>
    <row r="15" spans="1:12">
      <c r="B15" s="14" t="s">
        <v>229</v>
      </c>
      <c r="C15" s="28"/>
      <c r="H15" s="9"/>
    </row>
    <row r="16" spans="1:12">
      <c r="B16" s="8"/>
      <c r="C16" s="7"/>
      <c r="H16" s="9"/>
    </row>
    <row r="17" spans="1:12">
      <c r="A17" s="1">
        <v>2</v>
      </c>
      <c r="B17" s="7" t="s">
        <v>210</v>
      </c>
      <c r="C17" s="7"/>
    </row>
    <row r="18" spans="1:12">
      <c r="B18" s="18" t="s">
        <v>211</v>
      </c>
      <c r="C18" s="7">
        <f>IF('T3-2a. Foreign banks'!C18="","..",IF('T3-2a. Foreign banks'!C18="Yes",1,0))</f>
        <v>0</v>
      </c>
      <c r="D18" s="7">
        <f>IF('T3-2a. Foreign banks'!D18="","..",IF('T3-2a. Foreign banks'!D18="Yes",1,0))</f>
        <v>0</v>
      </c>
      <c r="E18" s="7">
        <f>IF('T3-2a. Foreign banks'!E18="","..",IF('T3-2a. Foreign banks'!E18="Yes",1,0))</f>
        <v>0</v>
      </c>
      <c r="F18" s="7">
        <f>IF('T3-2a. Foreign banks'!F18="","..",IF('T3-2a. Foreign banks'!F18="Yes",1,0))</f>
        <v>0</v>
      </c>
      <c r="G18" s="7">
        <f>IF('T3-2a. Foreign banks'!G18="","..",IF('T3-2a. Foreign banks'!G18="Yes",1,0))</f>
        <v>1</v>
      </c>
      <c r="H18" s="7">
        <f>IF('T3-2a. Foreign banks'!H18="","..",IF('T3-2a. Foreign banks'!H18="Yes",1,0))</f>
        <v>1</v>
      </c>
      <c r="I18" s="7">
        <f>IF('T3-2a. Foreign banks'!I18="","..",IF('T3-2a. Foreign banks'!I18="Yes",1,0))</f>
        <v>1</v>
      </c>
      <c r="J18" s="7">
        <f>IF('T3-2a. Foreign banks'!J18="","..",IF('T3-2a. Foreign banks'!J18="Yes",1,0))</f>
        <v>1</v>
      </c>
      <c r="K18" s="7">
        <f>IF('T3-2a. Foreign banks'!K18="","..",IF('T3-2a. Foreign banks'!K18="Yes",1,0))</f>
        <v>1</v>
      </c>
      <c r="L18" s="7">
        <f>IF('T3-2a. Foreign banks'!L18="","..",IF('T3-2a. Foreign banks'!L18="Yes",1,0))</f>
        <v>1</v>
      </c>
    </row>
    <row r="19" spans="1:12">
      <c r="B19" s="18" t="s">
        <v>182</v>
      </c>
      <c r="C19" s="7"/>
    </row>
    <row r="20" spans="1:12">
      <c r="B20" s="8" t="s">
        <v>155</v>
      </c>
      <c r="C20" s="7"/>
      <c r="I20" s="19"/>
    </row>
    <row r="21" spans="1:12">
      <c r="B21" s="7"/>
      <c r="C21" s="7"/>
    </row>
    <row r="22" spans="1:12">
      <c r="A22" s="1">
        <v>3</v>
      </c>
      <c r="B22" s="10" t="s">
        <v>212</v>
      </c>
      <c r="C22" s="25"/>
    </row>
    <row r="23" spans="1:12">
      <c r="B23" s="15" t="s">
        <v>183</v>
      </c>
      <c r="C23" s="25"/>
    </row>
    <row r="24" spans="1:12">
      <c r="B24" s="15" t="s">
        <v>156</v>
      </c>
      <c r="C24" s="25"/>
    </row>
    <row r="25" spans="1:12">
      <c r="B25" s="15" t="s">
        <v>157</v>
      </c>
      <c r="C25" s="25"/>
    </row>
    <row r="26" spans="1:12">
      <c r="B26" s="15" t="s">
        <v>184</v>
      </c>
      <c r="C26" s="25"/>
    </row>
    <row r="27" spans="1:12">
      <c r="B27" s="15" t="s">
        <v>185</v>
      </c>
      <c r="C27" s="25"/>
    </row>
    <row r="28" spans="1:12">
      <c r="B28" s="15" t="s">
        <v>186</v>
      </c>
      <c r="C28" s="25"/>
    </row>
    <row r="29" spans="1:12">
      <c r="B29" s="15" t="s">
        <v>158</v>
      </c>
      <c r="C29" s="25"/>
    </row>
    <row r="30" spans="1:12">
      <c r="B30" s="15" t="s">
        <v>187</v>
      </c>
      <c r="C30" s="25"/>
    </row>
    <row r="31" spans="1:12">
      <c r="B31" s="15" t="s">
        <v>159</v>
      </c>
      <c r="C31" s="25"/>
    </row>
    <row r="32" spans="1:12">
      <c r="B32" s="16" t="s">
        <v>155</v>
      </c>
      <c r="C32" s="25"/>
    </row>
    <row r="33" spans="1:12">
      <c r="B33" s="8"/>
      <c r="C33" s="7"/>
    </row>
    <row r="34" spans="1:12" ht="25.5">
      <c r="A34" s="1">
        <v>4</v>
      </c>
      <c r="B34" s="7" t="s">
        <v>213</v>
      </c>
      <c r="C34" s="7"/>
    </row>
    <row r="35" spans="1:12">
      <c r="B35" s="15" t="s">
        <v>188</v>
      </c>
      <c r="C35" s="25">
        <f>IF('T3-2a. Foreign banks'!C35="Yes",0.5,0)</f>
        <v>0.5</v>
      </c>
      <c r="D35" s="25">
        <f>IF('T3-2a. Foreign banks'!D35="Yes",0.5,0)</f>
        <v>0</v>
      </c>
      <c r="E35" s="25">
        <f>IF('T3-2a. Foreign banks'!E35="Yes",0.5,0)</f>
        <v>0</v>
      </c>
      <c r="F35" s="25">
        <f>IF('T3-2a. Foreign banks'!F35="Yes",0.5,0)</f>
        <v>0.5</v>
      </c>
      <c r="G35" s="25">
        <f>IF('T3-2a. Foreign banks'!G35="Yes",0.5,0)</f>
        <v>0</v>
      </c>
      <c r="H35" s="25">
        <f>IF('T3-2a. Foreign banks'!H35="Yes",0.5,0)</f>
        <v>0</v>
      </c>
      <c r="I35" s="25">
        <f>IF('T3-2a. Foreign banks'!I35="Yes",0.5,0)</f>
        <v>0.5</v>
      </c>
      <c r="J35" s="25">
        <f>IF('T3-2a. Foreign banks'!J35="Yes",0.5,0)</f>
        <v>0</v>
      </c>
      <c r="K35" s="25">
        <f>IF('T3-2a. Foreign banks'!K35="Yes",0.5,0)</f>
        <v>0.5</v>
      </c>
      <c r="L35" s="25">
        <f>IF('T3-2a. Foreign banks'!L35="Yes",0.5,0)</f>
        <v>0.5</v>
      </c>
    </row>
    <row r="36" spans="1:12">
      <c r="B36" s="15" t="s">
        <v>189</v>
      </c>
      <c r="C36" s="25">
        <f>IF('T3-2a. Foreign banks'!C36="Yes",0.3,0)</f>
        <v>0.3</v>
      </c>
      <c r="D36" s="25">
        <f>IF('T3-2a. Foreign banks'!D36="Yes",0.3,0)</f>
        <v>0</v>
      </c>
      <c r="E36" s="25">
        <f>IF('T3-2a. Foreign banks'!E36="Yes",0.3,0)</f>
        <v>0</v>
      </c>
      <c r="F36" s="25">
        <f>IF('T3-2a. Foreign banks'!F36="Yes",0.3,0)</f>
        <v>0</v>
      </c>
      <c r="G36" s="25">
        <f>IF('T3-2a. Foreign banks'!G36="Yes",0.3,0)</f>
        <v>0.3</v>
      </c>
      <c r="H36" s="25">
        <f>IF('T3-2a. Foreign banks'!H36="Yes",0.3,0)</f>
        <v>0</v>
      </c>
      <c r="I36" s="25">
        <f>IF('T3-2a. Foreign banks'!I36="Yes",0.3,0)</f>
        <v>0</v>
      </c>
      <c r="J36" s="25">
        <f>IF('T3-2a. Foreign banks'!J36="Yes",0.3,0)</f>
        <v>0</v>
      </c>
      <c r="K36" s="25">
        <f>IF('T3-2a. Foreign banks'!K36="Yes",0.3,0)</f>
        <v>0</v>
      </c>
      <c r="L36" s="25">
        <f>IF('T3-2a. Foreign banks'!L36="Yes",0.3,0)</f>
        <v>0.3</v>
      </c>
    </row>
    <row r="37" spans="1:12">
      <c r="B37" s="15" t="s">
        <v>190</v>
      </c>
      <c r="C37" s="25">
        <f>IF('T3-2a. Foreign banks'!C37="Yes",0.2,0)</f>
        <v>0</v>
      </c>
      <c r="D37" s="25">
        <f>IF('T3-2a. Foreign banks'!D37="Yes",0.2,0)</f>
        <v>0</v>
      </c>
      <c r="E37" s="25">
        <f>IF('T3-2a. Foreign banks'!E37="Yes",0.2,0)</f>
        <v>0</v>
      </c>
      <c r="F37" s="25">
        <f>IF('T3-2a. Foreign banks'!F37="Yes",0.2,0)</f>
        <v>0.2</v>
      </c>
      <c r="G37" s="25">
        <f>IF('T3-2a. Foreign banks'!G37="Yes",0.2,0)</f>
        <v>0</v>
      </c>
      <c r="H37" s="25">
        <f>IF('T3-2a. Foreign banks'!H37="Yes",0.2,0)</f>
        <v>0</v>
      </c>
      <c r="I37" s="25">
        <f>IF('T3-2a. Foreign banks'!I37="Yes",0.2,0)</f>
        <v>0</v>
      </c>
      <c r="J37" s="25">
        <f>IF('T3-2a. Foreign banks'!J37="Yes",0.2,0)</f>
        <v>0</v>
      </c>
      <c r="K37" s="25">
        <f>IF('T3-2a. Foreign banks'!K37="Yes",0.2,0)</f>
        <v>0</v>
      </c>
      <c r="L37" s="25">
        <f>IF('T3-2a. Foreign banks'!L37="Yes",0.2,0)</f>
        <v>0.2</v>
      </c>
    </row>
    <row r="38" spans="1:12">
      <c r="B38" s="15" t="s">
        <v>191</v>
      </c>
      <c r="C38" s="25"/>
    </row>
    <row r="39" spans="1:12">
      <c r="B39" s="16" t="s">
        <v>155</v>
      </c>
      <c r="C39" s="25"/>
    </row>
    <row r="40" spans="1:12">
      <c r="B40" s="8"/>
      <c r="C40" s="7"/>
    </row>
    <row r="41" spans="1:12">
      <c r="A41" s="1">
        <v>5</v>
      </c>
      <c r="B41" s="10" t="s">
        <v>192</v>
      </c>
      <c r="C41" s="19"/>
    </row>
    <row r="42" spans="1:12">
      <c r="B42" s="15" t="s">
        <v>193</v>
      </c>
      <c r="C42" s="25">
        <f>IF('T3-2a. Foreign banks'!C41="NA","",IF('T3-2a. Foreign banks'!C42="No",0.3,0))</f>
        <v>0</v>
      </c>
      <c r="D42" s="25">
        <f>IF('T3-2a. Foreign banks'!D41="NA","",IF('T3-2a. Foreign banks'!D42="No",0.3,0))</f>
        <v>0</v>
      </c>
      <c r="E42" s="25">
        <f>IF('T3-2a. Foreign banks'!E41="NA","",IF('T3-2a. Foreign banks'!E42="No",0.3,0))</f>
        <v>0</v>
      </c>
      <c r="F42" s="25">
        <f>IF('T3-2a. Foreign banks'!F41="NA","",IF('T3-2a. Foreign banks'!F42="No",0.3,0))</f>
        <v>0</v>
      </c>
      <c r="G42" s="25">
        <f>IF('T3-2a. Foreign banks'!G41="NA","",IF('T3-2a. Foreign banks'!G42="No",0.3,0))</f>
        <v>0</v>
      </c>
      <c r="H42" s="25">
        <f>IF('T3-2a. Foreign banks'!H41="NA","",IF('T3-2a. Foreign banks'!H42="No",0.3,0))</f>
        <v>0.3</v>
      </c>
      <c r="I42" s="25">
        <f>IF('T3-2a. Foreign banks'!I41="NA","",IF('T3-2a. Foreign banks'!I42="No",0.3,0))</f>
        <v>0</v>
      </c>
      <c r="J42" s="25">
        <f>IF('T3-2a. Foreign banks'!J41="NA","",IF('T3-2a. Foreign banks'!J42="No",0.3,0))</f>
        <v>0</v>
      </c>
      <c r="K42" s="25">
        <f>IF('T3-2a. Foreign banks'!K41="NA","",IF('T3-2a. Foreign banks'!K42="No",0.3,0))</f>
        <v>0</v>
      </c>
      <c r="L42" s="25">
        <f>IF('T3-2a. Foreign banks'!L41="NA","",IF('T3-2a. Foreign banks'!L42="No",0.3,0))</f>
        <v>0</v>
      </c>
    </row>
    <row r="43" spans="1:12">
      <c r="B43" s="15" t="s">
        <v>194</v>
      </c>
      <c r="C43" s="25">
        <f>IF('T3-2a. Foreign banks'!C41="NA","",IF('T3-2a. Foreign banks'!C43="No",0.2,0))</f>
        <v>0</v>
      </c>
      <c r="D43" s="25">
        <f>IF('T3-2a. Foreign banks'!D41="NA","",IF('T3-2a. Foreign banks'!D43="No",0.2,0))</f>
        <v>0</v>
      </c>
      <c r="E43" s="25">
        <f>IF('T3-2a. Foreign banks'!E41="NA","",IF('T3-2a. Foreign banks'!E43="No",0.2,0))</f>
        <v>0</v>
      </c>
      <c r="F43" s="25">
        <f>IF('T3-2a. Foreign banks'!F41="NA","",IF('T3-2a. Foreign banks'!F43="No",0.2,0))</f>
        <v>0.2</v>
      </c>
      <c r="G43" s="25">
        <f>IF('T3-2a. Foreign banks'!G41="NA","",IF('T3-2a. Foreign banks'!G43="No",0.2,0))</f>
        <v>0</v>
      </c>
      <c r="H43" s="25">
        <f>IF('T3-2a. Foreign banks'!H41="NA","",IF('T3-2a. Foreign banks'!H43="No",0.2,0))</f>
        <v>0.2</v>
      </c>
      <c r="I43" s="25">
        <f>IF('T3-2a. Foreign banks'!I41="NA","",IF('T3-2a. Foreign banks'!I43="No",0.2,0))</f>
        <v>0</v>
      </c>
      <c r="J43" s="25">
        <f>IF('T3-2a. Foreign banks'!J41="NA","",IF('T3-2a. Foreign banks'!J43="No",0.2,0))</f>
        <v>0.2</v>
      </c>
      <c r="K43" s="25">
        <f>IF('T3-2a. Foreign banks'!K41="NA","",IF('T3-2a. Foreign banks'!K43="No",0.2,0))</f>
        <v>0</v>
      </c>
      <c r="L43" s="25">
        <f>IF('T3-2a. Foreign banks'!L41="NA","",IF('T3-2a. Foreign banks'!L43="No",0.2,0))</f>
        <v>0</v>
      </c>
    </row>
    <row r="44" spans="1:12">
      <c r="B44" s="15" t="s">
        <v>195</v>
      </c>
      <c r="C44" s="25">
        <f>IF('T3-2a. Foreign banks'!C41="NA","",IF('T3-2a. Foreign banks'!C44="No",0.4,0))</f>
        <v>0.4</v>
      </c>
      <c r="D44" s="25">
        <f>IF('T3-2a. Foreign banks'!D41="NA","",IF('T3-2a. Foreign banks'!D44="No",0.4,0))</f>
        <v>0</v>
      </c>
      <c r="E44" s="25">
        <f>IF('T3-2a. Foreign banks'!E41="NA","",IF('T3-2a. Foreign banks'!E44="No",0.4,0))</f>
        <v>0</v>
      </c>
      <c r="F44" s="25">
        <f>IF('T3-2a. Foreign banks'!F41="NA","",IF('T3-2a. Foreign banks'!F44="No",0.4,0))</f>
        <v>0.4</v>
      </c>
      <c r="G44" s="25">
        <f>IF('T3-2a. Foreign banks'!G41="NA","",IF('T3-2a. Foreign banks'!G44="No",0.4,0))</f>
        <v>0.4</v>
      </c>
      <c r="H44" s="25">
        <f>IF('T3-2a. Foreign banks'!H41="NA","",IF('T3-2a. Foreign banks'!H44="No",0.4,0))</f>
        <v>0.4</v>
      </c>
      <c r="I44" s="25">
        <f>IF('T3-2a. Foreign banks'!I41="NA","",IF('T3-2a. Foreign banks'!I44="No",0.4,0))</f>
        <v>0</v>
      </c>
      <c r="J44" s="25">
        <f>IF('T3-2a. Foreign banks'!J41="NA","",IF('T3-2a. Foreign banks'!J44="No",0.4,0))</f>
        <v>0</v>
      </c>
      <c r="K44" s="25">
        <f>IF('T3-2a. Foreign banks'!K41="NA","",IF('T3-2a. Foreign banks'!K44="No",0.4,0))</f>
        <v>0.4</v>
      </c>
      <c r="L44" s="25">
        <f>IF('T3-2a. Foreign banks'!L41="NA","",IF('T3-2a. Foreign banks'!L44="No",0.4,0))</f>
        <v>0.4</v>
      </c>
    </row>
    <row r="45" spans="1:12">
      <c r="B45" s="15" t="s">
        <v>196</v>
      </c>
      <c r="C45" s="25">
        <f>IF('T3-2a. Foreign banks'!C41="NA","",IF('T3-2a. Foreign banks'!C45="No",0.1,0))</f>
        <v>0.1</v>
      </c>
      <c r="D45" s="25">
        <f>IF('T3-2a. Foreign banks'!D41="NA","",IF('T3-2a. Foreign banks'!D45="No",0.1,0))</f>
        <v>0</v>
      </c>
      <c r="E45" s="25">
        <f>IF('T3-2a. Foreign banks'!E41="NA","",IF('T3-2a. Foreign banks'!E45="No",0.1,0))</f>
        <v>0</v>
      </c>
      <c r="F45" s="25">
        <f>IF('T3-2a. Foreign banks'!F41="NA","",IF('T3-2a. Foreign banks'!F45="No",0.1,0))</f>
        <v>0</v>
      </c>
      <c r="G45" s="25">
        <f>IF('T3-2a. Foreign banks'!G41="NA","",IF('T3-2a. Foreign banks'!G45="No",0.1,0))</f>
        <v>0</v>
      </c>
      <c r="H45" s="25">
        <f>IF('T3-2a. Foreign banks'!H41="NA","",IF('T3-2a. Foreign banks'!H45="No",0.1,0))</f>
        <v>0</v>
      </c>
      <c r="I45" s="25">
        <f>IF('T3-2a. Foreign banks'!I41="NA","",IF('T3-2a. Foreign banks'!I45="No",0.1,0))</f>
        <v>0</v>
      </c>
      <c r="J45" s="25">
        <f>IF('T3-2a. Foreign banks'!J41="NA","",IF('T3-2a. Foreign banks'!J45="No",0.1,0))</f>
        <v>0</v>
      </c>
      <c r="K45" s="25">
        <f>IF('T3-2a. Foreign banks'!K41="NA","",IF('T3-2a. Foreign banks'!K45="No",0.1,0))</f>
        <v>0</v>
      </c>
      <c r="L45" s="25">
        <f>IF('T3-2a. Foreign banks'!L41="NA","",IF('T3-2a. Foreign banks'!L45="No",0.1,0))</f>
        <v>0</v>
      </c>
    </row>
    <row r="46" spans="1:12">
      <c r="B46" s="8" t="s">
        <v>155</v>
      </c>
      <c r="C46" s="7"/>
    </row>
    <row r="47" spans="1:12">
      <c r="B47" s="8"/>
      <c r="C47" s="7"/>
    </row>
    <row r="48" spans="1:12">
      <c r="A48" s="1">
        <v>6</v>
      </c>
      <c r="B48" s="10" t="s">
        <v>214</v>
      </c>
      <c r="C48" s="25"/>
    </row>
    <row r="49" spans="1:12">
      <c r="B49" s="15" t="s">
        <v>197</v>
      </c>
      <c r="C49" s="25">
        <f>IF('T3-2a. Foreign banks'!C48="Not allowed",1,IF('T3-2a. Foreign banks'!C49="Yes",1,0))</f>
        <v>0</v>
      </c>
      <c r="D49" s="25">
        <f>IF('T3-2a. Foreign banks'!D48="Not allowed",1,IF('T3-2a. Foreign banks'!D49="Yes",1,0))</f>
        <v>0</v>
      </c>
      <c r="E49" s="25">
        <f>IF('T3-2a. Foreign banks'!E48="Not allowed",1,IF('T3-2a. Foreign banks'!E49="Yes",1,0))</f>
        <v>0</v>
      </c>
      <c r="F49" s="25">
        <f>IF('T3-2a. Foreign banks'!F48="Not allowed",1,IF('T3-2a. Foreign banks'!F49="Yes",1,0))</f>
        <v>0</v>
      </c>
      <c r="G49" s="25">
        <f>IF('T3-2a. Foreign banks'!G48="Not allowed",1,IF('T3-2a. Foreign banks'!G49="Yes",1,0))</f>
        <v>0</v>
      </c>
      <c r="H49" s="25">
        <f>IF('T3-2a. Foreign banks'!H48="Not allowed",1,IF('T3-2a. Foreign banks'!H49="Yes",1,0))</f>
        <v>1</v>
      </c>
      <c r="I49" s="25">
        <f>IF('T3-2a. Foreign banks'!I48="Not allowed",1,IF('T3-2a. Foreign banks'!I49="Yes",1,0))</f>
        <v>0</v>
      </c>
      <c r="J49" s="25">
        <f>IF('T3-2a. Foreign banks'!J48="Not allowed",1,IF('T3-2a. Foreign banks'!J49="Yes",1,0))</f>
        <v>0</v>
      </c>
      <c r="K49" s="25">
        <f>IF('T3-2a. Foreign banks'!K48="Not allowed",1,IF('T3-2a. Foreign banks'!K49="Yes",1,0))</f>
        <v>0</v>
      </c>
      <c r="L49" s="25">
        <f>IF('T3-2a. Foreign banks'!L48="Not allowed",1,IF('T3-2a. Foreign banks'!L49="Yes",1,0))</f>
        <v>0</v>
      </c>
    </row>
    <row r="50" spans="1:12">
      <c r="B50" s="15" t="s">
        <v>198</v>
      </c>
      <c r="C50" s="25">
        <f>IF('T3-2a. Foreign banks'!C50="Yes",0.25,0)</f>
        <v>0</v>
      </c>
      <c r="D50" s="25">
        <f>IF('T3-2a. Foreign banks'!D50="Yes",0.25,0)</f>
        <v>0</v>
      </c>
      <c r="E50" s="25">
        <f>IF('T3-2a. Foreign banks'!E50="Yes",0.25,0)</f>
        <v>0</v>
      </c>
      <c r="F50" s="25">
        <f>IF('T3-2a. Foreign banks'!F50="Yes",0.25,0)</f>
        <v>0</v>
      </c>
      <c r="G50" s="25">
        <f>IF('T3-2a. Foreign banks'!G50="Yes",0.25,0)</f>
        <v>0</v>
      </c>
      <c r="H50" s="25">
        <f>IF('T3-2a. Foreign banks'!H50="Yes",0.25,0)</f>
        <v>0</v>
      </c>
      <c r="I50" s="25">
        <f>IF('T3-2a. Foreign banks'!I50="Yes",0.25,0)</f>
        <v>0</v>
      </c>
      <c r="J50" s="25">
        <f>IF('T3-2a. Foreign banks'!J50="Yes",0.25,0)</f>
        <v>0</v>
      </c>
      <c r="K50" s="25">
        <f>IF('T3-2a. Foreign banks'!K50="Yes",0.25,0)</f>
        <v>0</v>
      </c>
      <c r="L50" s="25">
        <f>IF('T3-2a. Foreign banks'!L50="Yes",0.25,0)</f>
        <v>0.25</v>
      </c>
    </row>
    <row r="51" spans="1:12">
      <c r="B51" s="15" t="s">
        <v>199</v>
      </c>
      <c r="C51" s="25">
        <f>IF('T3-2a. Foreign banks'!C51="Yes",0.25,0)</f>
        <v>0</v>
      </c>
      <c r="D51" s="25">
        <f>IF('T3-2a. Foreign banks'!D51="Yes",0.25,0)</f>
        <v>0</v>
      </c>
      <c r="E51" s="25">
        <f>IF('T3-2a. Foreign banks'!E51="Yes",0.25,0)</f>
        <v>0</v>
      </c>
      <c r="F51" s="25">
        <f>IF('T3-2a. Foreign banks'!F51="Yes",0.25,0)</f>
        <v>0</v>
      </c>
      <c r="G51" s="25">
        <f>IF('T3-2a. Foreign banks'!G51="Yes",0.25,0)</f>
        <v>0.25</v>
      </c>
      <c r="H51" s="25">
        <f>IF('T3-2a. Foreign banks'!H51="Yes",0.25,0)</f>
        <v>0</v>
      </c>
      <c r="I51" s="25">
        <f>IF('T3-2a. Foreign banks'!I51="Yes",0.25,0)</f>
        <v>0</v>
      </c>
      <c r="J51" s="25">
        <f>IF('T3-2a. Foreign banks'!J51="Yes",0.25,0)</f>
        <v>0</v>
      </c>
      <c r="K51" s="25">
        <f>IF('T3-2a. Foreign banks'!K51="Yes",0.25,0)</f>
        <v>0</v>
      </c>
      <c r="L51" s="25">
        <f>IF('T3-2a. Foreign banks'!L51="Yes",0.25,0)</f>
        <v>0</v>
      </c>
    </row>
    <row r="52" spans="1:12">
      <c r="B52" s="15" t="s">
        <v>200</v>
      </c>
      <c r="C52" s="25">
        <f>IF('T3-2a. Foreign banks'!C52="Yes",0.25,0)</f>
        <v>0</v>
      </c>
      <c r="D52" s="25">
        <f>IF('T3-2a. Foreign banks'!D52="Yes",0.25,0)</f>
        <v>0</v>
      </c>
      <c r="E52" s="25">
        <f>IF('T3-2a. Foreign banks'!E52="Yes",0.25,0)</f>
        <v>0</v>
      </c>
      <c r="F52" s="25">
        <f>IF('T3-2a. Foreign banks'!F52="Yes",0.25,0)</f>
        <v>0</v>
      </c>
      <c r="G52" s="25">
        <f>IF('T3-2a. Foreign banks'!G52="Yes",0.25,0)</f>
        <v>0</v>
      </c>
      <c r="H52" s="25">
        <f>IF('T3-2a. Foreign banks'!H52="Yes",0.25,0)</f>
        <v>0</v>
      </c>
      <c r="I52" s="25">
        <f>IF('T3-2a. Foreign banks'!I52="Yes",0.25,0)</f>
        <v>0</v>
      </c>
      <c r="J52" s="25">
        <f>IF('T3-2a. Foreign banks'!J52="Yes",0.25,0)</f>
        <v>0</v>
      </c>
      <c r="K52" s="25">
        <f>IF('T3-2a. Foreign banks'!K52="Yes",0.25,0)</f>
        <v>0</v>
      </c>
      <c r="L52" s="25">
        <f>IF('T3-2a. Foreign banks'!L52="Yes",0.25,0)</f>
        <v>0</v>
      </c>
    </row>
    <row r="53" spans="1:12">
      <c r="B53" s="15" t="s">
        <v>201</v>
      </c>
      <c r="C53" s="25">
        <f>IF('T3-2a. Foreign banks'!C53="Yes",0.25,0)</f>
        <v>0</v>
      </c>
      <c r="D53" s="25">
        <f>IF('T3-2a. Foreign banks'!D53="Yes",0.25,0)</f>
        <v>0</v>
      </c>
      <c r="E53" s="25">
        <f>IF('T3-2a. Foreign banks'!E53="Yes",0.25,0)</f>
        <v>0</v>
      </c>
      <c r="F53" s="25">
        <f>IF('T3-2a. Foreign banks'!F53="Yes",0.25,0)</f>
        <v>0</v>
      </c>
      <c r="G53" s="25">
        <f>IF('T3-2a. Foreign banks'!G53="Yes",0.25,0)</f>
        <v>0</v>
      </c>
      <c r="H53" s="25">
        <f>IF('T3-2a. Foreign banks'!H53="Yes",0.25,0)</f>
        <v>0</v>
      </c>
      <c r="I53" s="25">
        <f>IF('T3-2a. Foreign banks'!I53="Yes",0.25,0)</f>
        <v>0</v>
      </c>
      <c r="J53" s="25">
        <f>IF('T3-2a. Foreign banks'!J53="Yes",0.25,0)</f>
        <v>0</v>
      </c>
      <c r="K53" s="25">
        <f>IF('T3-2a. Foreign banks'!K53="Yes",0.25,0)</f>
        <v>0</v>
      </c>
      <c r="L53" s="25">
        <f>IF('T3-2a. Foreign banks'!L53="Yes",0.25,0)</f>
        <v>0</v>
      </c>
    </row>
    <row r="54" spans="1:12">
      <c r="B54" s="15" t="s">
        <v>202</v>
      </c>
      <c r="C54" s="25"/>
    </row>
    <row r="55" spans="1:12">
      <c r="B55" s="8" t="s">
        <v>155</v>
      </c>
      <c r="C55" s="7"/>
    </row>
    <row r="57" spans="1:12">
      <c r="A57" s="1">
        <v>7</v>
      </c>
      <c r="B57" s="10" t="s">
        <v>215</v>
      </c>
      <c r="C57" s="25"/>
    </row>
    <row r="58" spans="1:12">
      <c r="B58" s="15" t="s">
        <v>203</v>
      </c>
      <c r="C58" s="25">
        <f>IF('T3-2a. Foreign banks'!C57="Not allowed",1,IF('T3-2a. Foreign banks'!C58="Yes",1,0))</f>
        <v>0</v>
      </c>
      <c r="D58" s="25">
        <f>IF('T3-2a. Foreign banks'!D57="Not allowed",1,IF('T3-2a. Foreign banks'!D58="Yes",1,0))</f>
        <v>0</v>
      </c>
      <c r="E58" s="25">
        <f>IF('T3-2a. Foreign banks'!E57="Not allowed",1,IF('T3-2a. Foreign banks'!E58="Yes",1,0))</f>
        <v>0</v>
      </c>
      <c r="F58" s="25">
        <f>IF('T3-2a. Foreign banks'!F57="Not allowed",1,IF('T3-2a. Foreign banks'!F58="Yes",1,0))</f>
        <v>0</v>
      </c>
      <c r="G58" s="25">
        <f>IF('T3-2a. Foreign banks'!G57="Not allowed",1,IF('T3-2a. Foreign banks'!G58="Yes",1,0))</f>
        <v>0</v>
      </c>
      <c r="H58" s="25">
        <f>IF('T3-2a. Foreign banks'!H57="Not allowed",1,IF('T3-2a. Foreign banks'!H58="Yes",1,0))</f>
        <v>1</v>
      </c>
      <c r="I58" s="25">
        <f>IF('T3-2a. Foreign banks'!I57="Not allowed",1,IF('T3-2a. Foreign banks'!I58="Yes",1,0))</f>
        <v>0</v>
      </c>
      <c r="J58" s="25">
        <f>IF('T3-2a. Foreign banks'!J57="Not allowed",1,IF('T3-2a. Foreign banks'!J58="Yes",1,0))</f>
        <v>0</v>
      </c>
      <c r="K58" s="25">
        <f>IF('T3-2a. Foreign banks'!K57="Not allowed",1,IF('T3-2a. Foreign banks'!K58="Yes",1,0))</f>
        <v>0</v>
      </c>
      <c r="L58" s="25">
        <f>IF('T3-2a. Foreign banks'!L57="Not allowed",1,IF('T3-2a. Foreign banks'!L58="Yes",1,0))</f>
        <v>0</v>
      </c>
    </row>
    <row r="59" spans="1:12">
      <c r="B59" s="15" t="s">
        <v>204</v>
      </c>
      <c r="C59" s="25">
        <f>IF('T3-2a. Foreign banks'!C59="Yes",0.25,0)</f>
        <v>0</v>
      </c>
      <c r="D59" s="25">
        <f>IF('T3-2a. Foreign banks'!D59="Yes",0.25,0)</f>
        <v>0</v>
      </c>
      <c r="E59" s="25">
        <f>IF('T3-2a. Foreign banks'!E59="Yes",0.25,0)</f>
        <v>0</v>
      </c>
      <c r="F59" s="25">
        <f>IF('T3-2a. Foreign banks'!F59="Yes",0.25,0)</f>
        <v>0</v>
      </c>
      <c r="G59" s="25">
        <f>IF('T3-2a. Foreign banks'!G59="Yes",0.25,0)</f>
        <v>0.25</v>
      </c>
      <c r="H59" s="25">
        <f>IF('T3-2a. Foreign banks'!H59="Yes",0.25,0)</f>
        <v>0</v>
      </c>
      <c r="I59" s="25">
        <f>IF('T3-2a. Foreign banks'!I59="Yes",0.25,0)</f>
        <v>0.25</v>
      </c>
      <c r="J59" s="25">
        <f>IF('T3-2a. Foreign banks'!J59="Yes",0.25,0)</f>
        <v>0</v>
      </c>
      <c r="K59" s="25">
        <f>IF('T3-2a. Foreign banks'!K59="Yes",0.25,0)</f>
        <v>0</v>
      </c>
      <c r="L59" s="25">
        <f>IF('T3-2a. Foreign banks'!L59="Yes",0.25,0)</f>
        <v>0.25</v>
      </c>
    </row>
    <row r="60" spans="1:12">
      <c r="B60" s="15" t="s">
        <v>205</v>
      </c>
      <c r="C60" s="25">
        <f>IF('T3-2a. Foreign banks'!C60="Yes",0.25,0)</f>
        <v>0</v>
      </c>
      <c r="D60" s="25">
        <f>IF('T3-2a. Foreign banks'!D60="Yes",0.25,0)</f>
        <v>0</v>
      </c>
      <c r="E60" s="25">
        <f>IF('T3-2a. Foreign banks'!E60="Yes",0.25,0)</f>
        <v>0</v>
      </c>
      <c r="F60" s="25">
        <f>IF('T3-2a. Foreign banks'!F60="Yes",0.25,0)</f>
        <v>0</v>
      </c>
      <c r="G60" s="25">
        <f>IF('T3-2a. Foreign banks'!G60="Yes",0.25,0)</f>
        <v>0.25</v>
      </c>
      <c r="H60" s="25">
        <f>IF('T3-2a. Foreign banks'!H60="Yes",0.25,0)</f>
        <v>0</v>
      </c>
      <c r="I60" s="25">
        <f>IF('T3-2a. Foreign banks'!I60="Yes",0.25,0)</f>
        <v>0</v>
      </c>
      <c r="J60" s="25">
        <f>IF('T3-2a. Foreign banks'!J60="Yes",0.25,0)</f>
        <v>0</v>
      </c>
      <c r="K60" s="25">
        <f>IF('T3-2a. Foreign banks'!K60="Yes",0.25,0)</f>
        <v>0</v>
      </c>
      <c r="L60" s="25">
        <f>IF('T3-2a. Foreign banks'!L60="Yes",0.25,0)</f>
        <v>0</v>
      </c>
    </row>
    <row r="61" spans="1:12">
      <c r="B61" s="15" t="s">
        <v>206</v>
      </c>
      <c r="C61" s="25">
        <f>IF('T3-2a. Foreign banks'!C61="Yes",0.25,0)</f>
        <v>0</v>
      </c>
      <c r="D61" s="25">
        <f>IF('T3-2a. Foreign banks'!D61="Yes",0.25,0)</f>
        <v>0</v>
      </c>
      <c r="E61" s="25">
        <f>IF('T3-2a. Foreign banks'!E61="Yes",0.25,0)</f>
        <v>0.25</v>
      </c>
      <c r="F61" s="25">
        <f>IF('T3-2a. Foreign banks'!F61="Yes",0.25,0)</f>
        <v>0</v>
      </c>
      <c r="G61" s="25">
        <f>IF('T3-2a. Foreign banks'!G61="Yes",0.25,0)</f>
        <v>0</v>
      </c>
      <c r="H61" s="25">
        <f>IF('T3-2a. Foreign banks'!H61="Yes",0.25,0)</f>
        <v>0</v>
      </c>
      <c r="I61" s="25">
        <f>IF('T3-2a. Foreign banks'!I61="Yes",0.25,0)</f>
        <v>0.25</v>
      </c>
      <c r="J61" s="25">
        <f>IF('T3-2a. Foreign banks'!J61="Yes",0.25,0)</f>
        <v>0</v>
      </c>
      <c r="K61" s="25">
        <f>IF('T3-2a. Foreign banks'!K61="Yes",0.25,0)</f>
        <v>0</v>
      </c>
      <c r="L61" s="25">
        <f>IF('T3-2a. Foreign banks'!L61="Yes",0.25,0)</f>
        <v>0</v>
      </c>
    </row>
    <row r="62" spans="1:12">
      <c r="B62" s="15" t="s">
        <v>207</v>
      </c>
      <c r="C62" s="25">
        <f>IF('T3-2a. Foreign banks'!C62="Yes",0.25,0)</f>
        <v>0</v>
      </c>
      <c r="D62" s="25">
        <f>IF('T3-2a. Foreign banks'!D62="Yes",0.25,0)</f>
        <v>0</v>
      </c>
      <c r="E62" s="25">
        <f>IF('T3-2a. Foreign banks'!E62="Yes",0.25,0)</f>
        <v>0</v>
      </c>
      <c r="F62" s="25">
        <f>IF('T3-2a. Foreign banks'!F62="Yes",0.25,0)</f>
        <v>0</v>
      </c>
      <c r="G62" s="25">
        <f>IF('T3-2a. Foreign banks'!G62="Yes",0.25,0)</f>
        <v>0.25</v>
      </c>
      <c r="H62" s="25">
        <f>IF('T3-2a. Foreign banks'!H62="Yes",0.25,0)</f>
        <v>0</v>
      </c>
      <c r="I62" s="25">
        <f>IF('T3-2a. Foreign banks'!I62="Yes",0.25,0)</f>
        <v>0</v>
      </c>
      <c r="J62" s="25">
        <f>IF('T3-2a. Foreign banks'!J62="Yes",0.25,0)</f>
        <v>0</v>
      </c>
      <c r="K62" s="25">
        <f>IF('T3-2a. Foreign banks'!K62="Yes",0.25,0)</f>
        <v>0</v>
      </c>
      <c r="L62" s="25">
        <f>IF('T3-2a. Foreign banks'!L62="Yes",0.25,0)</f>
        <v>0</v>
      </c>
    </row>
    <row r="63" spans="1:12">
      <c r="B63" s="15" t="s">
        <v>208</v>
      </c>
      <c r="C63" s="25"/>
      <c r="G63" s="10"/>
      <c r="J63" s="11"/>
    </row>
    <row r="64" spans="1:12">
      <c r="B64" s="8" t="s">
        <v>155</v>
      </c>
      <c r="C64" s="7"/>
      <c r="G64" s="10"/>
      <c r="I64" s="9"/>
      <c r="J64" s="11"/>
    </row>
    <row r="65" spans="1:12">
      <c r="B65" s="8"/>
      <c r="C65" s="7"/>
    </row>
    <row r="66" spans="1:12" ht="12.75" customHeight="1">
      <c r="A66" s="1" t="s">
        <v>216</v>
      </c>
      <c r="B66" s="10" t="s">
        <v>222</v>
      </c>
      <c r="C66" s="25"/>
      <c r="G66" s="10"/>
    </row>
    <row r="67" spans="1:12">
      <c r="B67" s="15" t="s">
        <v>217</v>
      </c>
      <c r="C67" s="25">
        <f>IF('T3-2a. Foreign banks'!C66="Not allowed",1,IF('T3-2a. Foreign banks'!C67="","..",IF('T3-2a. Foreign banks'!C67="All",0,IF('T3-2a. Foreign banks'!C67="Some",0.5,IF('T3-2a. Foreign banks'!C67="Only through subsidiaries",0.5,IF('T3-2a. Foreign banks'!C67="None",1))))))</f>
        <v>0</v>
      </c>
      <c r="D67" s="25">
        <f>IF('T3-2a. Foreign banks'!D66="Not allowed",1,IF('T3-2a. Foreign banks'!D67="","..",IF('T3-2a. Foreign banks'!D67="All",0,IF('T3-2a. Foreign banks'!D67="Some",0.5,IF('T3-2a. Foreign banks'!D67="Only through subsidiaries",0.5,IF('T3-2a. Foreign banks'!D67="None",1))))))</f>
        <v>0</v>
      </c>
      <c r="E67" s="25">
        <f>IF('T3-2a. Foreign banks'!E66="Not allowed",1,IF('T3-2a. Foreign banks'!E67="","..",IF('T3-2a. Foreign banks'!E67="All",0,IF('T3-2a. Foreign banks'!E67="Some",0.5,IF('T3-2a. Foreign banks'!E67="Only through subsidiaries",0.5,IF('T3-2a. Foreign banks'!E67="None",1))))))</f>
        <v>0</v>
      </c>
      <c r="F67" s="25">
        <f>IF('T3-2a. Foreign banks'!F66="Not allowed",1,IF('T3-2a. Foreign banks'!F67="","..",IF('T3-2a. Foreign banks'!F67="All",0,IF('T3-2a. Foreign banks'!F67="Some",0.5,IF('T3-2a. Foreign banks'!F67="Only through subsidiaries",0.5,IF('T3-2a. Foreign banks'!F67="None",1))))))</f>
        <v>0.5</v>
      </c>
      <c r="G67" s="25">
        <f>IF('T3-2a. Foreign banks'!G66="Not allowed",1,IF('T3-2a. Foreign banks'!G67="","..",IF('T3-2a. Foreign banks'!G67="All",0,IF('T3-2a. Foreign banks'!G67="Some",0.5,IF('T3-2a. Foreign banks'!G67="Only through subsidiaries",0.5,IF('T3-2a. Foreign banks'!G67="None",1))))))</f>
        <v>0.5</v>
      </c>
      <c r="H67" s="25">
        <f>IF('T3-2a. Foreign banks'!H66="Not allowed",1,IF('T3-2a. Foreign banks'!H67="","..",IF('T3-2a. Foreign banks'!H67="All",0,IF('T3-2a. Foreign banks'!H67="Some",0.5,IF('T3-2a. Foreign banks'!H67="Only through subsidiaries",0.5,IF('T3-2a. Foreign banks'!H67="None",1))))))</f>
        <v>1</v>
      </c>
      <c r="I67" s="25">
        <f>IF('T3-2a. Foreign banks'!I66="Not allowed",1,IF('T3-2a. Foreign banks'!I67="","..",IF('T3-2a. Foreign banks'!I67="All",0,IF('T3-2a. Foreign banks'!I67="Some",0.5,IF('T3-2a. Foreign banks'!I67="Only through subsidiaries",0.5,IF('T3-2a. Foreign banks'!I67="None",1))))))</f>
        <v>0</v>
      </c>
      <c r="J67" s="25">
        <f>IF('T3-2a. Foreign banks'!J66="Not allowed",1,IF('T3-2a. Foreign banks'!J67="","..",IF('T3-2a. Foreign banks'!J67="All",0,IF('T3-2a. Foreign banks'!J67="Some",0.5,IF('T3-2a. Foreign banks'!J67="Only through subsidiaries",0.5,IF('T3-2a. Foreign banks'!J67="None",1))))))</f>
        <v>0</v>
      </c>
      <c r="K67" s="25">
        <f>IF('T3-2a. Foreign banks'!K66="Not allowed",1,IF('T3-2a. Foreign banks'!K67="","..",IF('T3-2a. Foreign banks'!K67="All",0,IF('T3-2a. Foreign banks'!K67="Some",0.5,IF('T3-2a. Foreign banks'!K67="Only through subsidiaries",0.5,IF('T3-2a. Foreign banks'!K67="None",1))))))</f>
        <v>0.5</v>
      </c>
      <c r="L67" s="25">
        <f>IF('T3-2a. Foreign banks'!L66="Not allowed",1,IF('T3-2a. Foreign banks'!L67="","..",IF('T3-2a. Foreign banks'!L67="All",0,IF('T3-2a. Foreign banks'!L67="Some",0.5,IF('T3-2a. Foreign banks'!L67="Only through subsidiaries",0.5,IF('T3-2a. Foreign banks'!L67="None",1))))))</f>
        <v>0</v>
      </c>
    </row>
    <row r="68" spans="1:12">
      <c r="B68" s="15" t="s">
        <v>218</v>
      </c>
      <c r="C68" s="25"/>
      <c r="D68" s="25"/>
      <c r="E68" s="25"/>
      <c r="F68" s="25"/>
      <c r="G68" s="25"/>
      <c r="H68" s="25"/>
      <c r="I68" s="25"/>
      <c r="J68" s="25"/>
      <c r="K68" s="25"/>
      <c r="L68" s="25"/>
    </row>
    <row r="69" spans="1:12">
      <c r="B69" s="15" t="s">
        <v>219</v>
      </c>
      <c r="C69" s="25"/>
      <c r="D69" s="25"/>
      <c r="E69" s="25"/>
      <c r="F69" s="25"/>
      <c r="G69" s="25"/>
      <c r="H69" s="25"/>
      <c r="I69" s="25"/>
      <c r="J69" s="25"/>
      <c r="K69" s="25"/>
      <c r="L69" s="25"/>
    </row>
    <row r="70" spans="1:12">
      <c r="B70" s="15" t="s">
        <v>220</v>
      </c>
      <c r="C70" s="25">
        <f>IF('T3-2a. Foreign banks'!C66="Not allowed",1,IF('T3-2a. Foreign banks'!C70="","..",IF('T3-2a. Foreign banks'!C70="All",0,IF('T3-2a. Foreign banks'!C70="Some",0.5,IF('T3-2a. Foreign banks'!C70="Only through subsidiaries",0.5,IF('T3-2a. Foreign banks'!C70="None",1))))))</f>
        <v>0</v>
      </c>
      <c r="D70" s="25">
        <f>IF('T3-2a. Foreign banks'!D66="Not allowed",1,IF('T3-2a. Foreign banks'!D70="","..",IF('T3-2a. Foreign banks'!D70="All",0,IF('T3-2a. Foreign banks'!D70="Some",0.5,IF('T3-2a. Foreign banks'!D70="Only through subsidiaries",0.5,IF('T3-2a. Foreign banks'!D70="None",1))))))</f>
        <v>0</v>
      </c>
      <c r="E70" s="25">
        <f>IF('T3-2a. Foreign banks'!E66="Not allowed",1,IF('T3-2a. Foreign banks'!E70="","..",IF('T3-2a. Foreign banks'!E70="All",0,IF('T3-2a. Foreign banks'!E70="Some",0.5,IF('T3-2a. Foreign banks'!E70="Only through subsidiaries",0.5,IF('T3-2a. Foreign banks'!E70="None",1))))))</f>
        <v>0.5</v>
      </c>
      <c r="F70" s="25">
        <f>IF('T3-2a. Foreign banks'!F66="Not allowed",1,IF('T3-2a. Foreign banks'!F70="","..",IF('T3-2a. Foreign banks'!F70="All",0,IF('T3-2a. Foreign banks'!F70="Some",0.5,IF('T3-2a. Foreign banks'!F70="Only through subsidiaries",0.5,IF('T3-2a. Foreign banks'!F70="None",1))))))</f>
        <v>0</v>
      </c>
      <c r="G70" s="25">
        <f>IF('T3-2a. Foreign banks'!G66="Not allowed",1,IF('T3-2a. Foreign banks'!G70="","..",IF('T3-2a. Foreign banks'!G70="All",0,IF('T3-2a. Foreign banks'!G70="Some",0.5,IF('T3-2a. Foreign banks'!G70="Only through subsidiaries",0.5,IF('T3-2a. Foreign banks'!G70="None",1))))))</f>
        <v>0.5</v>
      </c>
      <c r="H70" s="25">
        <f>IF('T3-2a. Foreign banks'!H66="Not allowed",1,IF('T3-2a. Foreign banks'!H70="","..",IF('T3-2a. Foreign banks'!H70="All",0,IF('T3-2a. Foreign banks'!H70="Some",0.5,IF('T3-2a. Foreign banks'!H70="Only through subsidiaries",0.5,IF('T3-2a. Foreign banks'!H70="None",1))))))</f>
        <v>1</v>
      </c>
      <c r="I70" s="25">
        <f>IF('T3-2a. Foreign banks'!I66="Not allowed",1,IF('T3-2a. Foreign banks'!I70="","..",IF('T3-2a. Foreign banks'!I70="All",0,IF('T3-2a. Foreign banks'!I70="Some",0.5,IF('T3-2a. Foreign banks'!I70="Only through subsidiaries",0.5,IF('T3-2a. Foreign banks'!I70="None",1))))))</f>
        <v>0</v>
      </c>
      <c r="J70" s="25">
        <f>IF('T3-2a. Foreign banks'!J66="Not allowed",1,IF('T3-2a. Foreign banks'!J70="","..",IF('T3-2a. Foreign banks'!J70="All",0,IF('T3-2a. Foreign banks'!J70="Some",0.5,IF('T3-2a. Foreign banks'!J70="Only through subsidiaries",0.5,IF('T3-2a. Foreign banks'!J70="None",1))))))</f>
        <v>0</v>
      </c>
      <c r="K70" s="25">
        <f>IF('T3-2a. Foreign banks'!K66="Not allowed",1,IF('T3-2a. Foreign banks'!K70="","..",IF('T3-2a. Foreign banks'!K70="All",0,IF('T3-2a. Foreign banks'!K70="Some",0.5,IF('T3-2a. Foreign banks'!K70="Only through subsidiaries",0.5,IF('T3-2a. Foreign banks'!K70="None",1))))))</f>
        <v>0.5</v>
      </c>
      <c r="L70" s="25">
        <f>IF('T3-2a. Foreign banks'!L66="Not allowed",1,IF('T3-2a. Foreign banks'!L70="","..",IF('T3-2a. Foreign banks'!L70="All",0,IF('T3-2a. Foreign banks'!L70="Some",0.5,IF('T3-2a. Foreign banks'!L70="Only through subsidiaries",0.5,IF('T3-2a. Foreign banks'!L70="None",1))))))</f>
        <v>0</v>
      </c>
    </row>
    <row r="71" spans="1:12">
      <c r="B71" s="15" t="s">
        <v>221</v>
      </c>
      <c r="C71" s="25"/>
      <c r="D71" s="25"/>
      <c r="E71" s="25"/>
      <c r="F71" s="25"/>
      <c r="G71" s="25"/>
      <c r="H71" s="25"/>
      <c r="I71" s="25"/>
      <c r="J71" s="25"/>
      <c r="K71" s="25"/>
      <c r="L71" s="25"/>
    </row>
    <row r="72" spans="1:12">
      <c r="B72" s="8" t="s">
        <v>155</v>
      </c>
      <c r="C72" s="7"/>
    </row>
    <row r="73" spans="1:12">
      <c r="B73" s="8"/>
      <c r="C73" s="7"/>
    </row>
    <row r="74" spans="1:12">
      <c r="A74" s="1">
        <v>10</v>
      </c>
      <c r="B74" s="10" t="s">
        <v>223</v>
      </c>
      <c r="C74" s="25"/>
      <c r="F74" s="10"/>
    </row>
    <row r="75" spans="1:12">
      <c r="B75" s="15" t="s">
        <v>224</v>
      </c>
      <c r="C75" s="25">
        <f>IF('T3-2a. Foreign banks'!C74="Not allowed",1,IF('T3-2a. Foreign banks'!C75="Yes",1,0))</f>
        <v>0</v>
      </c>
      <c r="D75" s="25">
        <f>IF('T3-2a. Foreign banks'!D74="Not allowed",1,IF('T3-2a. Foreign banks'!D75="Yes",1,0))</f>
        <v>0</v>
      </c>
      <c r="E75" s="25">
        <f>IF('T3-2a. Foreign banks'!E74="Not allowed",1,IF('T3-2a. Foreign banks'!E75="Yes",1,0))</f>
        <v>0</v>
      </c>
      <c r="F75" s="25">
        <f>IF('T3-2a. Foreign banks'!F74="Not allowed",1,IF('T3-2a. Foreign banks'!F75="Yes",1,0))</f>
        <v>0</v>
      </c>
      <c r="G75" s="25">
        <f>IF('T3-2a. Foreign banks'!G74="Not allowed",1,IF('T3-2a. Foreign banks'!G75="Yes",1,0))</f>
        <v>0</v>
      </c>
      <c r="H75" s="25">
        <f>IF('T3-2a. Foreign banks'!H74="Not allowed",1,IF('T3-2a. Foreign banks'!H75="Yes",1,0))</f>
        <v>1</v>
      </c>
      <c r="I75" s="25">
        <f>IF('T3-2a. Foreign banks'!I74="Not allowed",1,IF('T3-2a. Foreign banks'!I75="Yes",1,0))</f>
        <v>0</v>
      </c>
      <c r="J75" s="25">
        <f>IF('T3-2a. Foreign banks'!J74="Not allowed",1,IF('T3-2a. Foreign banks'!J75="Yes",1,0))</f>
        <v>0</v>
      </c>
      <c r="K75" s="25">
        <f>IF('T3-2a. Foreign banks'!K74="Not allowed",1,IF('T3-2a. Foreign banks'!K75="Yes",1,0))</f>
        <v>0</v>
      </c>
      <c r="L75" s="25">
        <f>IF('T3-2a. Foreign banks'!L74="Not allowed",1,IF('T3-2a. Foreign banks'!L75="Yes",1,0))</f>
        <v>0</v>
      </c>
    </row>
    <row r="76" spans="1:12">
      <c r="B76" s="15" t="s">
        <v>225</v>
      </c>
      <c r="C76" s="25">
        <f>IF('T3-2a. Foreign banks'!C76="Yes",0.5,0)</f>
        <v>0</v>
      </c>
      <c r="D76" s="25">
        <f>IF('T3-2a. Foreign banks'!D76="Yes",0.5,0)</f>
        <v>0</v>
      </c>
      <c r="E76" s="25">
        <f>IF('T3-2a. Foreign banks'!E76="Yes",0.5,0)</f>
        <v>0.5</v>
      </c>
      <c r="F76" s="25">
        <f>IF('T3-2a. Foreign banks'!F76="Yes",0.5,0)</f>
        <v>0</v>
      </c>
      <c r="G76" s="25">
        <f>IF('T3-2a. Foreign banks'!G76="Yes",0.5,0)</f>
        <v>0.5</v>
      </c>
      <c r="H76" s="25">
        <f>IF('T3-2a. Foreign banks'!H76="Yes",0.5,0)</f>
        <v>0</v>
      </c>
      <c r="I76" s="25">
        <f>IF('T3-2a. Foreign banks'!I76="Yes",0.5,0)</f>
        <v>0</v>
      </c>
      <c r="J76" s="25">
        <f>IF('T3-2a. Foreign banks'!J76="Yes",0.5,0)</f>
        <v>0.5</v>
      </c>
      <c r="K76" s="25">
        <f>IF('T3-2a. Foreign banks'!K76="Yes",0.5,0)</f>
        <v>0.5</v>
      </c>
      <c r="L76" s="25">
        <f>IF('T3-2a. Foreign banks'!L76="Yes",0.5,0)</f>
        <v>0</v>
      </c>
    </row>
    <row r="77" spans="1:12">
      <c r="B77" s="15" t="s">
        <v>226</v>
      </c>
      <c r="C77" s="25">
        <f>IF('T3-2a. Foreign banks'!C77="Yes",0.5,0)</f>
        <v>0.5</v>
      </c>
      <c r="D77" s="25">
        <f>IF('T3-2a. Foreign banks'!D77="Yes",0.5,0)</f>
        <v>0.5</v>
      </c>
      <c r="E77" s="25">
        <f>IF('T3-2a. Foreign banks'!E77="Yes",0.5,0)</f>
        <v>0</v>
      </c>
      <c r="F77" s="25">
        <f>IF('T3-2a. Foreign banks'!F77="Yes",0.5,0)</f>
        <v>0</v>
      </c>
      <c r="G77" s="25">
        <f>IF('T3-2a. Foreign banks'!G77="Yes",0.5,0)</f>
        <v>0</v>
      </c>
      <c r="H77" s="25">
        <f>IF('T3-2a. Foreign banks'!H77="Yes",0.5,0)</f>
        <v>0</v>
      </c>
      <c r="I77" s="25">
        <f>IF('T3-2a. Foreign banks'!I77="Yes",0.5,0)</f>
        <v>0.5</v>
      </c>
      <c r="J77" s="25">
        <f>IF('T3-2a. Foreign banks'!J77="Yes",0.5,0)</f>
        <v>0.5</v>
      </c>
      <c r="K77" s="25">
        <f>IF('T3-2a. Foreign banks'!K77="Yes",0.5,0)</f>
        <v>0</v>
      </c>
      <c r="L77" s="25">
        <f>IF('T3-2a. Foreign banks'!L77="Yes",0.5,0)</f>
        <v>0.5</v>
      </c>
    </row>
    <row r="78" spans="1:12">
      <c r="B78" s="15" t="s">
        <v>227</v>
      </c>
      <c r="C78" s="25"/>
    </row>
    <row r="79" spans="1:12">
      <c r="B79" s="8" t="s">
        <v>155</v>
      </c>
      <c r="C79" s="7"/>
    </row>
    <row r="80" spans="1:12">
      <c r="B80" s="8"/>
      <c r="C80" s="7"/>
    </row>
    <row r="81" spans="1:12">
      <c r="B81" s="14" t="s">
        <v>228</v>
      </c>
      <c r="C81" s="28"/>
      <c r="F81" s="10"/>
    </row>
    <row r="82" spans="1:12">
      <c r="B82" s="8"/>
      <c r="C82" s="7"/>
    </row>
    <row r="83" spans="1:12">
      <c r="A83" s="1">
        <v>11</v>
      </c>
      <c r="B83" s="10" t="s">
        <v>230</v>
      </c>
      <c r="C83" s="19"/>
      <c r="G83" s="10"/>
      <c r="H83" s="10"/>
    </row>
    <row r="84" spans="1:12">
      <c r="B84" s="10" t="s">
        <v>231</v>
      </c>
      <c r="C84" s="19"/>
    </row>
    <row r="85" spans="1:12">
      <c r="B85" s="15" t="s">
        <v>167</v>
      </c>
      <c r="C85" s="19">
        <f>IF('T3-2a. Foreign banks'!C85="NA","",IF('T3-2a. Foreign banks'!C85="Yes",1,0))</f>
        <v>0</v>
      </c>
      <c r="D85" s="33">
        <f>IF('T3-2a. Foreign banks'!D85="NA","",IF('T3-2a. Foreign banks'!D85="Yes",1,0))</f>
        <v>0</v>
      </c>
      <c r="E85" s="33">
        <f>IF('T3-2a. Foreign banks'!E85="NA","",IF('T3-2a. Foreign banks'!E85="Yes",1,0))</f>
        <v>0</v>
      </c>
      <c r="F85" s="33">
        <f>IF('T3-2a. Foreign banks'!F85="NA","",IF('T3-2a. Foreign banks'!F85="Yes",1,0))</f>
        <v>1</v>
      </c>
      <c r="G85" s="33">
        <f>IF('T3-2a. Foreign banks'!G85="NA","",IF('T3-2a. Foreign banks'!G85="Yes",1,0))</f>
        <v>1</v>
      </c>
      <c r="H85" s="33">
        <f>IF('T3-2a. Foreign banks'!H85="NA","",IF('T3-2a. Foreign banks'!H85="Yes",1,0))</f>
        <v>0</v>
      </c>
      <c r="I85" s="33">
        <f>IF('T3-2a. Foreign banks'!I85="NA","",IF('T3-2a. Foreign banks'!I85="Yes",1,0))</f>
        <v>0</v>
      </c>
      <c r="J85" s="33">
        <f>IF('T3-2a. Foreign banks'!J85="NA","",IF('T3-2a. Foreign banks'!J85="Yes",1,0))</f>
        <v>0</v>
      </c>
      <c r="K85" s="33">
        <f>IF('T3-2a. Foreign banks'!K85="NA","",IF('T3-2a. Foreign banks'!K85="Yes",1,0))</f>
        <v>0</v>
      </c>
      <c r="L85" s="33">
        <f>IF('T3-2a. Foreign banks'!L85="NA","",IF('T3-2a. Foreign banks'!L85="Yes",1,0))</f>
        <v>1</v>
      </c>
    </row>
    <row r="86" spans="1:12">
      <c r="B86" s="15" t="s">
        <v>232</v>
      </c>
      <c r="C86" s="19">
        <f>IF('T3-2a. Foreign banks'!C86="NA","",IF('T3-2a. Foreign banks'!C86="Yes",1/3,0))</f>
        <v>0</v>
      </c>
      <c r="D86" s="33">
        <f>IF('T3-2a. Foreign banks'!D86="NA","",IF('T3-2a. Foreign banks'!D86="Yes",1/3,0))</f>
        <v>0</v>
      </c>
      <c r="E86" s="33">
        <f>IF('T3-2a. Foreign banks'!E86="NA","",IF('T3-2a. Foreign banks'!E86="Yes",1/3,0))</f>
        <v>0</v>
      </c>
      <c r="F86" s="33">
        <f>IF('T3-2a. Foreign banks'!F86="NA","",IF('T3-2a. Foreign banks'!F86="Yes",1/3,0))</f>
        <v>0</v>
      </c>
      <c r="G86" s="33">
        <f>IF('T3-2a. Foreign banks'!G86="NA","",IF('T3-2a. Foreign banks'!G86="Yes",1/3,0))</f>
        <v>0</v>
      </c>
      <c r="H86" s="33">
        <f>IF('T3-2a. Foreign banks'!H86="NA","",IF('T3-2a. Foreign banks'!H86="Yes",1/3,0))</f>
        <v>0</v>
      </c>
      <c r="I86" s="33">
        <f>IF('T3-2a. Foreign banks'!I86="NA","",IF('T3-2a. Foreign banks'!I86="Yes",1/3,0))</f>
        <v>0</v>
      </c>
      <c r="J86" s="33">
        <f>IF('T3-2a. Foreign banks'!J86="NA","",IF('T3-2a. Foreign banks'!J86="Yes",1/3,0))</f>
        <v>0</v>
      </c>
      <c r="K86" s="33">
        <f>IF('T3-2a. Foreign banks'!K86="NA","",IF('T3-2a. Foreign banks'!K86="Yes",1/3,0))</f>
        <v>0</v>
      </c>
      <c r="L86" s="33">
        <f>IF('T3-2a. Foreign banks'!L86="NA","",IF('T3-2a. Foreign banks'!L86="Yes",1/3,0))</f>
        <v>0</v>
      </c>
    </row>
    <row r="87" spans="1:12">
      <c r="B87" s="15" t="s">
        <v>233</v>
      </c>
      <c r="C87" s="19">
        <f>IF('T3-2a. Foreign banks'!C87="NA","",IF('T3-2a. Foreign banks'!C87="Yes",1/3,0))</f>
        <v>0</v>
      </c>
      <c r="D87" s="33">
        <f>IF('T3-2a. Foreign banks'!D87="NA","",IF('T3-2a. Foreign banks'!D87="Yes",1/3,0))</f>
        <v>0</v>
      </c>
      <c r="E87" s="33">
        <f>IF('T3-2a. Foreign banks'!E87="NA","",IF('T3-2a. Foreign banks'!E87="Yes",1/3,0))</f>
        <v>0</v>
      </c>
      <c r="F87" s="33">
        <f>IF('T3-2a. Foreign banks'!F87="NA","",IF('T3-2a. Foreign banks'!F87="Yes",1/3,0))</f>
        <v>0</v>
      </c>
      <c r="G87" s="33">
        <f>IF('T3-2a. Foreign banks'!G87="NA","",IF('T3-2a. Foreign banks'!G87="Yes",1/3,0))</f>
        <v>0</v>
      </c>
      <c r="H87" s="33">
        <f>IF('T3-2a. Foreign banks'!H87="NA","",IF('T3-2a. Foreign banks'!H87="Yes",1/3,0))</f>
        <v>0</v>
      </c>
      <c r="I87" s="33">
        <f>IF('T3-2a. Foreign banks'!I87="NA","",IF('T3-2a. Foreign banks'!I87="Yes",1/3,0))</f>
        <v>0</v>
      </c>
      <c r="J87" s="33">
        <f>IF('T3-2a. Foreign banks'!J87="NA","",IF('T3-2a. Foreign banks'!J87="Yes",1/3,0))</f>
        <v>0</v>
      </c>
      <c r="K87" s="33">
        <f>IF('T3-2a. Foreign banks'!K87="NA","",IF('T3-2a. Foreign banks'!K87="Yes",1/3,0))</f>
        <v>0</v>
      </c>
      <c r="L87" s="33">
        <f>IF('T3-2a. Foreign banks'!L87="NA","",IF('T3-2a. Foreign banks'!L87="Yes",1/3,0))</f>
        <v>0</v>
      </c>
    </row>
    <row r="88" spans="1:12">
      <c r="B88" s="15" t="s">
        <v>234</v>
      </c>
      <c r="C88" s="19">
        <f>IF('T3-2a. Foreign banks'!C88="NA","",IF('T3-2a. Foreign banks'!C88="Yes",1/3,0))</f>
        <v>0</v>
      </c>
      <c r="D88" s="33">
        <f>IF('T3-2a. Foreign banks'!D88="NA","",IF('T3-2a. Foreign banks'!D88="Yes",1/3,0))</f>
        <v>0</v>
      </c>
      <c r="E88" s="33">
        <f>IF('T3-2a. Foreign banks'!E88="NA","",IF('T3-2a. Foreign banks'!E88="Yes",1/3,0))</f>
        <v>0</v>
      </c>
      <c r="F88" s="33">
        <f>IF('T3-2a. Foreign banks'!F88="NA","",IF('T3-2a. Foreign banks'!F88="Yes",1/3,0))</f>
        <v>0</v>
      </c>
      <c r="G88" s="33">
        <f>IF('T3-2a. Foreign banks'!G88="NA","",IF('T3-2a. Foreign banks'!G88="Yes",1/3,0))</f>
        <v>0</v>
      </c>
      <c r="H88" s="32">
        <f>IF('T3-2a. Foreign banks'!H88="NA","",IF('T3-2a. Foreign banks'!H88="Yes",1/3,0))</f>
        <v>0.33333333333333331</v>
      </c>
      <c r="I88" s="33">
        <f>IF('T3-2a. Foreign banks'!I88="NA","",IF('T3-2a. Foreign banks'!I88="Yes",1/3,0))</f>
        <v>0</v>
      </c>
      <c r="J88" s="33">
        <f>IF('T3-2a. Foreign banks'!J88="NA","",IF('T3-2a. Foreign banks'!J88="Yes",1/3,0))</f>
        <v>0</v>
      </c>
      <c r="K88" s="33">
        <f>IF('T3-2a. Foreign banks'!K88="NA","",IF('T3-2a. Foreign banks'!K88="Yes",1/3,0))</f>
        <v>0</v>
      </c>
      <c r="L88" s="33">
        <f>IF('T3-2a. Foreign banks'!L88="NA","",IF('T3-2a. Foreign banks'!L88="Yes",1/3,0))</f>
        <v>0</v>
      </c>
    </row>
    <row r="89" spans="1:12">
      <c r="B89" s="15" t="s">
        <v>235</v>
      </c>
      <c r="C89" s="19"/>
    </row>
    <row r="90" spans="1:12">
      <c r="B90" s="10" t="s">
        <v>236</v>
      </c>
      <c r="C90" s="19"/>
    </row>
    <row r="91" spans="1:12">
      <c r="B91" s="15" t="s">
        <v>167</v>
      </c>
      <c r="C91" s="19">
        <f>IF('T3-2a. Foreign banks'!C91="NA","",IF('T3-2a. Foreign banks'!C91="Yes",1,0))</f>
        <v>0</v>
      </c>
      <c r="D91" s="19">
        <f>IF('T3-2a. Foreign banks'!D91="NA","",IF('T3-2a. Foreign banks'!D91="Yes",1,0))</f>
        <v>0</v>
      </c>
      <c r="E91" s="19">
        <f>IF('T3-2a. Foreign banks'!E91="NA","",IF('T3-2a. Foreign banks'!E91="Yes",1,0))</f>
        <v>0</v>
      </c>
      <c r="F91" s="19">
        <f>IF('T3-2a. Foreign banks'!F91="NA","",IF('T3-2a. Foreign banks'!F91="Yes",1,0))</f>
        <v>1</v>
      </c>
      <c r="G91" s="19">
        <f>IF('T3-2a. Foreign banks'!G91="NA","",IF('T3-2a. Foreign banks'!G91="Yes",1,0))</f>
        <v>1</v>
      </c>
      <c r="H91" s="19">
        <f>IF('T3-2a. Foreign banks'!H91="NA","",IF('T3-2a. Foreign banks'!H91="Yes",1,0))</f>
        <v>1</v>
      </c>
      <c r="I91" s="19">
        <f>IF('T3-2a. Foreign banks'!I91="NA","",IF('T3-2a. Foreign banks'!I91="Yes",1,0))</f>
        <v>0</v>
      </c>
      <c r="J91" s="19">
        <f>IF('T3-2a. Foreign banks'!J91="NA","",IF('T3-2a. Foreign banks'!J91="Yes",1,0))</f>
        <v>0</v>
      </c>
      <c r="K91" s="19">
        <f>IF('T3-2a. Foreign banks'!K91="NA","",IF('T3-2a. Foreign banks'!K91="Yes",1,0))</f>
        <v>0</v>
      </c>
      <c r="L91" s="19">
        <f>IF('T3-2a. Foreign banks'!L91="NA","",IF('T3-2a. Foreign banks'!L91="Yes",1,0))</f>
        <v>0</v>
      </c>
    </row>
    <row r="92" spans="1:12">
      <c r="B92" s="15" t="s">
        <v>232</v>
      </c>
      <c r="C92" s="19">
        <f>IF('T3-2a. Foreign banks'!C92="NA","",IF('T3-2a. Foreign banks'!C92="Yes",1/3,0))</f>
        <v>0</v>
      </c>
      <c r="D92" s="19">
        <f>IF('T3-2a. Foreign banks'!D92="NA","",IF('T3-2a. Foreign banks'!D92="Yes",1/3,0))</f>
        <v>0</v>
      </c>
      <c r="E92" s="19">
        <f>IF('T3-2a. Foreign banks'!E92="NA","",IF('T3-2a. Foreign banks'!E92="Yes",1/3,0))</f>
        <v>0</v>
      </c>
      <c r="F92" s="19">
        <f>IF('T3-2a. Foreign banks'!F92="NA","",IF('T3-2a. Foreign banks'!F92="Yes",1/3,0))</f>
        <v>0</v>
      </c>
      <c r="G92" s="19">
        <f>IF('T3-2a. Foreign banks'!G92="NA","",IF('T3-2a. Foreign banks'!G92="Yes",1/3,0))</f>
        <v>0</v>
      </c>
      <c r="H92" s="19">
        <f>IF('T3-2a. Foreign banks'!H92="NA","",IF('T3-2a. Foreign banks'!H92="Yes",1/3,0))</f>
        <v>0</v>
      </c>
      <c r="I92" s="19">
        <f>IF('T3-2a. Foreign banks'!I92="NA","",IF('T3-2a. Foreign banks'!I92="Yes",1/3,0))</f>
        <v>0</v>
      </c>
      <c r="J92" s="19">
        <f>IF('T3-2a. Foreign banks'!J92="NA","",IF('T3-2a. Foreign banks'!J92="Yes",1/3,0))</f>
        <v>0</v>
      </c>
      <c r="K92" s="19">
        <f>IF('T3-2a. Foreign banks'!K92="NA","",IF('T3-2a. Foreign banks'!K92="Yes",1/3,0))</f>
        <v>0</v>
      </c>
      <c r="L92" s="19">
        <f>IF('T3-2a. Foreign banks'!L92="NA","",IF('T3-2a. Foreign banks'!L92="Yes",1/3,0))</f>
        <v>0</v>
      </c>
    </row>
    <row r="93" spans="1:12">
      <c r="B93" s="15" t="s">
        <v>233</v>
      </c>
      <c r="C93" s="19">
        <f>IF('T3-2a. Foreign banks'!C93="NA","",IF('T3-2a. Foreign banks'!C93="Yes",1/3,0))</f>
        <v>0</v>
      </c>
      <c r="D93" s="19">
        <f>IF('T3-2a. Foreign banks'!D93="NA","",IF('T3-2a. Foreign banks'!D93="Yes",1/3,0))</f>
        <v>0</v>
      </c>
      <c r="E93" s="19">
        <f>IF('T3-2a. Foreign banks'!E93="NA","",IF('T3-2a. Foreign banks'!E93="Yes",1/3,0))</f>
        <v>0</v>
      </c>
      <c r="F93" s="19">
        <f>IF('T3-2a. Foreign banks'!F93="NA","",IF('T3-2a. Foreign banks'!F93="Yes",1/3,0))</f>
        <v>0</v>
      </c>
      <c r="G93" s="19">
        <f>IF('T3-2a. Foreign banks'!G93="NA","",IF('T3-2a. Foreign banks'!G93="Yes",1/3,0))</f>
        <v>0</v>
      </c>
      <c r="H93" s="19">
        <f>IF('T3-2a. Foreign banks'!H93="NA","",IF('T3-2a. Foreign banks'!H93="Yes",1/3,0))</f>
        <v>0</v>
      </c>
      <c r="I93" s="19">
        <f>IF('T3-2a. Foreign banks'!I93="NA","",IF('T3-2a. Foreign banks'!I93="Yes",1/3,0))</f>
        <v>0</v>
      </c>
      <c r="J93" s="19">
        <f>IF('T3-2a. Foreign banks'!J93="NA","",IF('T3-2a. Foreign banks'!J93="Yes",1/3,0))</f>
        <v>0.33333333333333331</v>
      </c>
      <c r="K93" s="19">
        <f>IF('T3-2a. Foreign banks'!K93="NA","",IF('T3-2a. Foreign banks'!K93="Yes",1/3,0))</f>
        <v>0</v>
      </c>
      <c r="L93" s="19">
        <f>IF('T3-2a. Foreign banks'!L93="NA","",IF('T3-2a. Foreign banks'!L93="Yes",1/3,0))</f>
        <v>0</v>
      </c>
    </row>
    <row r="94" spans="1:12">
      <c r="B94" s="15" t="s">
        <v>234</v>
      </c>
      <c r="C94" s="19">
        <f>IF('T3-2a. Foreign banks'!C94="NA","",IF('T3-2a. Foreign banks'!C94="Yes",1/3,0))</f>
        <v>0</v>
      </c>
      <c r="D94" s="19">
        <f>IF('T3-2a. Foreign banks'!D94="NA","",IF('T3-2a. Foreign banks'!D94="Yes",1/3,0))</f>
        <v>0</v>
      </c>
      <c r="E94" s="19">
        <f>IF('T3-2a. Foreign banks'!E94="NA","",IF('T3-2a. Foreign banks'!E94="Yes",1/3,0))</f>
        <v>0</v>
      </c>
      <c r="F94" s="19">
        <f>IF('T3-2a. Foreign banks'!F94="NA","",IF('T3-2a. Foreign banks'!F94="Yes",1/3,0))</f>
        <v>0</v>
      </c>
      <c r="G94" s="19">
        <f>IF('T3-2a. Foreign banks'!G94="NA","",IF('T3-2a. Foreign banks'!G94="Yes",1/3,0))</f>
        <v>0</v>
      </c>
      <c r="H94" s="19">
        <f>IF('T3-2a. Foreign banks'!H94="NA","",IF('T3-2a. Foreign banks'!H94="Yes",1/3,0))</f>
        <v>0</v>
      </c>
      <c r="I94" s="19">
        <f>IF('T3-2a. Foreign banks'!I94="NA","",IF('T3-2a. Foreign banks'!I94="Yes",1/3,0))</f>
        <v>0</v>
      </c>
      <c r="J94" s="19">
        <f>IF('T3-2a. Foreign banks'!J94="NA","",IF('T3-2a. Foreign banks'!J94="Yes",1/3,0))</f>
        <v>0</v>
      </c>
      <c r="K94" s="19">
        <f>IF('T3-2a. Foreign banks'!K94="NA","",IF('T3-2a. Foreign banks'!K94="Yes",1/3,0))</f>
        <v>0</v>
      </c>
      <c r="L94" s="19">
        <f>IF('T3-2a. Foreign banks'!L94="NA","",IF('T3-2a. Foreign banks'!L94="Yes",1/3,0))</f>
        <v>0</v>
      </c>
    </row>
    <row r="95" spans="1:12">
      <c r="B95" s="15" t="s">
        <v>235</v>
      </c>
      <c r="C95" s="19"/>
      <c r="G95" s="10"/>
      <c r="H95" s="10"/>
    </row>
    <row r="96" spans="1:12">
      <c r="B96" s="8" t="s">
        <v>155</v>
      </c>
      <c r="C96" s="7"/>
      <c r="G96" s="10"/>
      <c r="H96" s="10"/>
    </row>
    <row r="97" spans="1:12">
      <c r="B97" s="8"/>
      <c r="C97" s="7"/>
    </row>
    <row r="98" spans="1:12">
      <c r="A98" s="1">
        <v>12</v>
      </c>
      <c r="B98" s="10" t="s">
        <v>243</v>
      </c>
      <c r="C98" s="19"/>
    </row>
    <row r="99" spans="1:12">
      <c r="B99" s="15" t="s">
        <v>244</v>
      </c>
      <c r="C99" s="19">
        <f>IF('T3-2a. Foreign banks'!C99="NA","",IF('T3-2a. Foreign banks'!C99="Yes",0,IF('T3-2a. Foreign banks'!C99="Yes, with some restrictions",0.5,1)))</f>
        <v>0</v>
      </c>
      <c r="D99" s="19">
        <f>IF('T3-2a. Foreign banks'!D99="NA","",IF('T3-2a. Foreign banks'!D99="Yes",0,IF('T3-2a. Foreign banks'!D99="Yes, with some restrictions",0.5,1)))</f>
        <v>0</v>
      </c>
      <c r="E99" s="19">
        <f>IF('T3-2a. Foreign banks'!E99="NA","",IF('T3-2a. Foreign banks'!E99="Yes",0,IF('T3-2a. Foreign banks'!E99="Yes, with some restrictions",0.5,1)))</f>
        <v>0.5</v>
      </c>
      <c r="F99" s="19">
        <f>IF('T3-2a. Foreign banks'!F99="NA","",IF('T3-2a. Foreign banks'!F99="Yes",0,IF('T3-2a. Foreign banks'!F99="Yes, with some restrictions",0.5,1)))</f>
        <v>0.5</v>
      </c>
      <c r="G99" s="19">
        <f>IF('T3-2a. Foreign banks'!G99="NA","",IF('T3-2a. Foreign banks'!G99="Yes",0,IF('T3-2a. Foreign banks'!G99="Yes, with some restrictions",0.5,1)))</f>
        <v>0</v>
      </c>
      <c r="H99" s="19">
        <f>IF('T3-2a. Foreign banks'!H99="NA","",IF('T3-2a. Foreign banks'!H99="Yes",0,IF('T3-2a. Foreign banks'!H99="Yes, with some restrictions",0.5,1)))</f>
        <v>0.5</v>
      </c>
      <c r="I99" s="19">
        <f>IF('T3-2a. Foreign banks'!I99="NA","",IF('T3-2a. Foreign banks'!I99="Yes",0,IF('T3-2a. Foreign banks'!I99="Yes, with some restrictions",0.5,1)))</f>
        <v>0</v>
      </c>
      <c r="J99" s="19">
        <f>IF('T3-2a. Foreign banks'!J99="NA","",IF('T3-2a. Foreign banks'!J99="Yes",0,IF('T3-2a. Foreign banks'!J99="Yes, with some restrictions",0.5,1)))</f>
        <v>0</v>
      </c>
      <c r="K99" s="19">
        <f>IF('T3-2a. Foreign banks'!K99="NA","",IF('T3-2a. Foreign banks'!K99="Yes",0,IF('T3-2a. Foreign banks'!K99="Yes, with some restrictions",0.5,1)))</f>
        <v>1</v>
      </c>
      <c r="L99" s="19">
        <f>IF('T3-2a. Foreign banks'!L99="NA","",IF('T3-2a. Foreign banks'!L99="Yes",0,IF('T3-2a. Foreign banks'!L99="Yes, with some restrictions",0.5,1)))</f>
        <v>0.5</v>
      </c>
    </row>
    <row r="100" spans="1:12">
      <c r="B100" s="15" t="s">
        <v>245</v>
      </c>
      <c r="C100" s="19"/>
      <c r="D100" s="19"/>
      <c r="E100" s="19"/>
      <c r="F100" s="19"/>
      <c r="G100" s="19"/>
      <c r="H100" s="19"/>
      <c r="I100" s="19"/>
      <c r="J100" s="19"/>
      <c r="K100" s="19"/>
      <c r="L100" s="19"/>
    </row>
    <row r="101" spans="1:12">
      <c r="B101" s="15" t="s">
        <v>246</v>
      </c>
      <c r="C101" s="19">
        <f>IF('T3-2a. Foreign banks'!C101="NA","",IF('T3-2a. Foreign banks'!C101="Yes",0,IF('T3-2a. Foreign banks'!C101="Yes, with some restrictions",0.5,1)))</f>
        <v>1</v>
      </c>
      <c r="D101" s="19">
        <f>IF('T3-2a. Foreign banks'!D101="NA","",IF('T3-2a. Foreign banks'!D101="Yes",0,IF('T3-2a. Foreign banks'!D101="Yes, with some restrictions",0.5,1)))</f>
        <v>0</v>
      </c>
      <c r="E101" s="19">
        <f>IF('T3-2a. Foreign banks'!E101="NA","",IF('T3-2a. Foreign banks'!E101="Yes",0,IF('T3-2a. Foreign banks'!E101="Yes, with some restrictions",0.5,1)))</f>
        <v>0</v>
      </c>
      <c r="F101" s="19">
        <f>IF('T3-2a. Foreign banks'!F101="NA","",IF('T3-2a. Foreign banks'!F101="Yes",0,IF('T3-2a. Foreign banks'!F101="Yes, with some restrictions",0.5,1)))</f>
        <v>0.5</v>
      </c>
      <c r="G101" s="19">
        <f>IF('T3-2a. Foreign banks'!G101="NA","",IF('T3-2a. Foreign banks'!G101="Yes",0,IF('T3-2a. Foreign banks'!G101="Yes, with some restrictions",0.5,1)))</f>
        <v>0</v>
      </c>
      <c r="H101" s="19">
        <f>IF('T3-2a. Foreign banks'!H101="NA","",IF('T3-2a. Foreign banks'!H101="Yes",0,IF('T3-2a. Foreign banks'!H101="Yes, with some restrictions",0.5,1)))</f>
        <v>0.5</v>
      </c>
      <c r="I101" s="19">
        <f>IF('T3-2a. Foreign banks'!I101="NA","",IF('T3-2a. Foreign banks'!I101="Yes",0,IF('T3-2a. Foreign banks'!I101="Yes, with some restrictions",0.5,1)))</f>
        <v>1</v>
      </c>
      <c r="J101" s="19">
        <f>IF('T3-2a. Foreign banks'!J101="NA","",IF('T3-2a. Foreign banks'!J101="Yes",0,IF('T3-2a. Foreign banks'!J101="Yes, with some restrictions",0.5,1)))</f>
        <v>0</v>
      </c>
      <c r="K101" s="19">
        <f>IF('T3-2a. Foreign banks'!K101="NA","",IF('T3-2a. Foreign banks'!K101="Yes",0,IF('T3-2a. Foreign banks'!K101="Yes, with some restrictions",0.5,1)))</f>
        <v>1</v>
      </c>
      <c r="L101" s="19">
        <f>IF('T3-2a. Foreign banks'!L101="NA","",IF('T3-2a. Foreign banks'!L101="Yes",0,IF('T3-2a. Foreign banks'!L101="Yes, with some restrictions",0.5,1)))</f>
        <v>0.5</v>
      </c>
    </row>
    <row r="102" spans="1:12">
      <c r="B102" s="15" t="s">
        <v>247</v>
      </c>
      <c r="C102" s="19"/>
      <c r="D102" s="19"/>
      <c r="E102" s="19"/>
      <c r="F102" s="19"/>
      <c r="G102" s="19"/>
      <c r="H102" s="19"/>
      <c r="I102" s="19"/>
      <c r="J102" s="19"/>
      <c r="K102" s="19"/>
      <c r="L102" s="19"/>
    </row>
    <row r="103" spans="1:12">
      <c r="B103" s="8" t="s">
        <v>155</v>
      </c>
      <c r="C103" s="7"/>
    </row>
    <row r="104" spans="1:12">
      <c r="B104" s="8"/>
      <c r="C104" s="7"/>
    </row>
    <row r="105" spans="1:12">
      <c r="B105" s="14" t="s">
        <v>237</v>
      </c>
      <c r="C105" s="28"/>
    </row>
    <row r="106" spans="1:12">
      <c r="B106" s="8"/>
      <c r="C106" s="7"/>
      <c r="F106" s="10"/>
    </row>
    <row r="107" spans="1:12">
      <c r="A107" s="1" t="s">
        <v>248</v>
      </c>
      <c r="B107" s="10" t="s">
        <v>238</v>
      </c>
      <c r="C107" s="25"/>
    </row>
    <row r="108" spans="1:12">
      <c r="B108" s="15" t="s">
        <v>167</v>
      </c>
      <c r="C108" s="25">
        <f>IF('T3-2a. Foreign banks'!C108="Yes",1,0)</f>
        <v>0</v>
      </c>
      <c r="D108" s="25">
        <f>IF('T3-2a. Foreign banks'!D108="Yes",1,0)</f>
        <v>0</v>
      </c>
      <c r="E108" s="25">
        <f>IF('T3-2a. Foreign banks'!E108="Yes",1,0)</f>
        <v>0</v>
      </c>
      <c r="F108" s="25">
        <f>IF('T3-2a. Foreign banks'!F108="Yes",1,0)</f>
        <v>0</v>
      </c>
      <c r="G108" s="25">
        <f>IF('T3-2a. Foreign banks'!G108="Yes",1,0)</f>
        <v>0</v>
      </c>
      <c r="H108" s="25">
        <f>IF('T3-2a. Foreign banks'!H108="Yes",1,0)</f>
        <v>0</v>
      </c>
      <c r="I108" s="25">
        <f>IF('T3-2a. Foreign banks'!I108="Yes",1,0)</f>
        <v>0</v>
      </c>
      <c r="J108" s="25">
        <f>IF('T3-2a. Foreign banks'!J108="Yes",1,0)</f>
        <v>0</v>
      </c>
      <c r="K108" s="25">
        <f>IF('T3-2a. Foreign banks'!K108="Yes",1,0)</f>
        <v>0</v>
      </c>
      <c r="L108" s="25">
        <f>IF('T3-2a. Foreign banks'!L108="Yes",1,0)</f>
        <v>0</v>
      </c>
    </row>
    <row r="109" spans="1:12">
      <c r="B109" s="15" t="s">
        <v>168</v>
      </c>
      <c r="C109" s="25">
        <f>IF('T3-2a. Foreign banks'!C109="Yes",0.5,0)</f>
        <v>0</v>
      </c>
      <c r="D109" s="25">
        <f>IF('T3-2a. Foreign banks'!D109="Yes",0.5,0)</f>
        <v>0</v>
      </c>
      <c r="E109" s="25">
        <f>IF('T3-2a. Foreign banks'!E109="Yes",0.5,0)</f>
        <v>0</v>
      </c>
      <c r="F109" s="25">
        <f>IF('T3-2a. Foreign banks'!F109="Yes",0.5,0)</f>
        <v>0</v>
      </c>
      <c r="G109" s="25">
        <f>IF('T3-2a. Foreign banks'!G109="Yes",0.5,0)</f>
        <v>0</v>
      </c>
      <c r="H109" s="25">
        <f>IF('T3-2a. Foreign banks'!H109="Yes",0.5,0)</f>
        <v>0</v>
      </c>
      <c r="I109" s="25">
        <f>IF('T3-2a. Foreign banks'!I109="Yes",0.5,0)</f>
        <v>0.5</v>
      </c>
      <c r="J109" s="25">
        <f>IF('T3-2a. Foreign banks'!J109="Yes",0.5,0)</f>
        <v>0</v>
      </c>
      <c r="K109" s="25">
        <f>IF('T3-2a. Foreign banks'!K109="Yes",0.5,0)</f>
        <v>0</v>
      </c>
      <c r="L109" s="25">
        <f>IF('T3-2a. Foreign banks'!L109="Yes",0.5,0)</f>
        <v>0.5</v>
      </c>
    </row>
    <row r="110" spans="1:12">
      <c r="B110" s="15" t="s">
        <v>169</v>
      </c>
      <c r="C110" s="25">
        <f>IF('T3-2a. Foreign banks'!C110="Yes",0.5,0)</f>
        <v>0</v>
      </c>
      <c r="D110" s="25">
        <f>IF('T3-2a. Foreign banks'!D110="Yes",0.5,0)</f>
        <v>0</v>
      </c>
      <c r="E110" s="25">
        <f>IF('T3-2a. Foreign banks'!E110="Yes",0.5,0)</f>
        <v>0</v>
      </c>
      <c r="F110" s="25">
        <f>IF('T3-2a. Foreign banks'!F110="Yes",0.5,0)</f>
        <v>0</v>
      </c>
      <c r="G110" s="25">
        <f>IF('T3-2a. Foreign banks'!G110="Yes",0.5,0)</f>
        <v>0</v>
      </c>
      <c r="H110" s="25">
        <f>IF('T3-2a. Foreign banks'!H110="Yes",0.5,0)</f>
        <v>0</v>
      </c>
      <c r="I110" s="25">
        <f>IF('T3-2a. Foreign banks'!I110="Yes",0.5,0)</f>
        <v>0.5</v>
      </c>
      <c r="J110" s="25">
        <f>IF('T3-2a. Foreign banks'!J110="Yes",0.5,0)</f>
        <v>0</v>
      </c>
      <c r="K110" s="25">
        <f>IF('T3-2a. Foreign banks'!K110="Yes",0.5,0)</f>
        <v>0</v>
      </c>
      <c r="L110" s="25">
        <f>IF('T3-2a. Foreign banks'!L110="Yes",0.5,0)</f>
        <v>0</v>
      </c>
    </row>
    <row r="111" spans="1:12">
      <c r="B111" s="15" t="s">
        <v>160</v>
      </c>
      <c r="C111" s="25"/>
      <c r="G111" s="10"/>
      <c r="H111" s="10"/>
    </row>
    <row r="112" spans="1:12">
      <c r="B112" s="8" t="s">
        <v>155</v>
      </c>
      <c r="C112" s="7"/>
    </row>
    <row r="113" spans="1:12">
      <c r="B113" s="8"/>
      <c r="C113" s="7"/>
    </row>
    <row r="114" spans="1:12">
      <c r="B114" s="14" t="s">
        <v>239</v>
      </c>
      <c r="C114" s="28"/>
    </row>
    <row r="115" spans="1:12">
      <c r="B115" s="8"/>
      <c r="C115" s="7"/>
    </row>
    <row r="116" spans="1:12" ht="25.5">
      <c r="A116" s="1">
        <v>14</v>
      </c>
      <c r="B116" s="7" t="s">
        <v>240</v>
      </c>
      <c r="C116" s="19">
        <f>IF('T3-2a. Foreign banks'!C116="NA","",IF('T3-2a. Foreign banks'!C116="not allowed",1,IF('T3-2a. Foreign banks'!C116="Yes",1,0)))</f>
        <v>1</v>
      </c>
      <c r="D116" s="19">
        <f>IF('T3-2a. Foreign banks'!D116="NA","",IF('T3-2a. Foreign banks'!D116="not allowed",1,IF('T3-2a. Foreign banks'!D116="Yes",1,0)))</f>
        <v>1</v>
      </c>
      <c r="E116" s="19">
        <f>IF('T3-2a. Foreign banks'!E116="NA","",IF('T3-2a. Foreign banks'!E116="not allowed",1,IF('T3-2a. Foreign banks'!E116="Yes",1,0)))</f>
        <v>1</v>
      </c>
      <c r="F116" s="19">
        <f>IF('T3-2a. Foreign banks'!F116="NA","",IF('T3-2a. Foreign banks'!F116="not allowed",1,IF('T3-2a. Foreign banks'!F116="Yes",1,0)))</f>
        <v>1</v>
      </c>
      <c r="G116" s="19">
        <f>IF('T3-2a. Foreign banks'!G116="NA","",IF('T3-2a. Foreign banks'!G116="not allowed",1,IF('T3-2a. Foreign banks'!G116="Yes",1,0)))</f>
        <v>0</v>
      </c>
      <c r="H116" s="19">
        <f>IF('T3-2a. Foreign banks'!H116="NA","",IF('T3-2a. Foreign banks'!H116="not allowed",1,IF('T3-2a. Foreign banks'!H116="Yes",1,0)))</f>
        <v>1</v>
      </c>
      <c r="I116" s="19">
        <f>IF('T3-2a. Foreign banks'!I116="NA","",IF('T3-2a. Foreign banks'!I116="not allowed",1,IF('T3-2a. Foreign banks'!I116="Yes",1,0)))</f>
        <v>1</v>
      </c>
      <c r="J116" s="19">
        <f>IF('T3-2a. Foreign banks'!J116="NA","",IF('T3-2a. Foreign banks'!J116="not allowed",1,IF('T3-2a. Foreign banks'!J116="Yes",1,0)))</f>
        <v>1</v>
      </c>
      <c r="K116" s="19">
        <f>IF('T3-2a. Foreign banks'!K116="NA","",IF('T3-2a. Foreign banks'!K116="not allowed",1,IF('T3-2a. Foreign banks'!K116="Yes",1,0)))</f>
        <v>1</v>
      </c>
      <c r="L116" s="19">
        <f>IF('T3-2a. Foreign banks'!L116="NA","",IF('T3-2a. Foreign banks'!L116="not allowed",1,IF('T3-2a. Foreign banks'!L116="Yes",1,0)))</f>
        <v>1</v>
      </c>
    </row>
    <row r="117" spans="1:12">
      <c r="B117" s="15" t="s">
        <v>162</v>
      </c>
      <c r="C117" s="25"/>
    </row>
    <row r="118" spans="1:12">
      <c r="B118" s="15" t="s">
        <v>163</v>
      </c>
      <c r="C118" s="25"/>
    </row>
    <row r="119" spans="1:12">
      <c r="B119" s="15" t="s">
        <v>164</v>
      </c>
      <c r="C119" s="25"/>
    </row>
    <row r="120" spans="1:12">
      <c r="B120" s="15" t="s">
        <v>241</v>
      </c>
      <c r="C120" s="25"/>
    </row>
    <row r="121" spans="1:12">
      <c r="B121" s="15" t="s">
        <v>165</v>
      </c>
      <c r="C121" s="25"/>
    </row>
    <row r="122" spans="1:12">
      <c r="B122" s="15" t="s">
        <v>166</v>
      </c>
      <c r="C122" s="25"/>
    </row>
    <row r="123" spans="1:12">
      <c r="B123" s="8" t="s">
        <v>155</v>
      </c>
      <c r="C123" s="7"/>
      <c r="F123" s="22"/>
    </row>
    <row r="124" spans="1:12">
      <c r="B124" s="8"/>
      <c r="C124" s="7"/>
    </row>
    <row r="125" spans="1:12">
      <c r="A125" s="1">
        <v>15</v>
      </c>
      <c r="B125" s="10" t="s">
        <v>242</v>
      </c>
      <c r="C125" s="19">
        <f>IF('T3-2a. Foreign banks'!C125="NA","",IF('T3-2a. Foreign banks'!C125="not allowed",1,IF('T3-2a. Foreign banks'!C125="Yes",1,0)))</f>
        <v>0</v>
      </c>
      <c r="D125" s="19">
        <f>IF('T3-2a. Foreign banks'!D125="NA","",IF('T3-2a. Foreign banks'!D125="not allowed",1,IF('T3-2a. Foreign banks'!D125="Yes",1,0)))</f>
        <v>0</v>
      </c>
      <c r="E125" s="19">
        <f>IF('T3-2a. Foreign banks'!E125="NA","",IF('T3-2a. Foreign banks'!E125="not allowed",1,IF('T3-2a. Foreign banks'!E125="Yes",1,0)))</f>
        <v>1</v>
      </c>
      <c r="F125" s="19">
        <f>IF('T3-2a. Foreign banks'!F125="NA","",IF('T3-2a. Foreign banks'!F125="not allowed",1,IF('T3-2a. Foreign banks'!F125="Yes",1,0)))</f>
        <v>0</v>
      </c>
      <c r="G125" s="19">
        <f>IF('T3-2a. Foreign banks'!G125="NA","",IF('T3-2a. Foreign banks'!G125="not allowed",1,IF('T3-2a. Foreign banks'!G125="Yes",1,0)))</f>
        <v>0</v>
      </c>
      <c r="H125" s="19">
        <f>IF('T3-2a. Foreign banks'!H125="NA","",IF('T3-2a. Foreign banks'!H125="not allowed",1,IF('T3-2a. Foreign banks'!H125="Yes",1,0)))</f>
        <v>1</v>
      </c>
      <c r="I125" s="19">
        <f>IF('T3-2a. Foreign banks'!I125="NA","",IF('T3-2a. Foreign banks'!I125="not allowed",1,IF('T3-2a. Foreign banks'!I125="Yes",1,0)))</f>
        <v>1</v>
      </c>
      <c r="J125" s="19">
        <f>IF('T3-2a. Foreign banks'!J125="NA","",IF('T3-2a. Foreign banks'!J125="not allowed",1,IF('T3-2a. Foreign banks'!J125="Yes",1,0)))</f>
        <v>0</v>
      </c>
      <c r="K125" s="19">
        <f>IF('T3-2a. Foreign banks'!K125="NA","",IF('T3-2a. Foreign banks'!K125="not allowed",1,IF('T3-2a. Foreign banks'!K125="Yes",1,0)))</f>
        <v>0</v>
      </c>
      <c r="L125" s="19">
        <f>IF('T3-2a. Foreign banks'!L125="NA","",IF('T3-2a. Foreign banks'!L125="not allowed",1,IF('T3-2a. Foreign banks'!L125="Yes",1,0)))</f>
        <v>0</v>
      </c>
    </row>
    <row r="126" spans="1:12">
      <c r="B126" s="15" t="s">
        <v>162</v>
      </c>
      <c r="C126" s="25"/>
    </row>
    <row r="127" spans="1:12">
      <c r="B127" s="15" t="s">
        <v>163</v>
      </c>
      <c r="C127" s="25"/>
    </row>
    <row r="128" spans="1:12">
      <c r="B128" s="15" t="s">
        <v>164</v>
      </c>
      <c r="C128" s="25"/>
    </row>
    <row r="129" spans="1:12">
      <c r="B129" s="15" t="s">
        <v>241</v>
      </c>
      <c r="C129" s="25"/>
    </row>
    <row r="130" spans="1:12">
      <c r="B130" s="15" t="s">
        <v>165</v>
      </c>
      <c r="C130" s="25"/>
      <c r="G130" s="10"/>
    </row>
    <row r="131" spans="1:12">
      <c r="B131" s="15" t="s">
        <v>166</v>
      </c>
      <c r="C131" s="25"/>
    </row>
    <row r="132" spans="1:12">
      <c r="B132" s="8" t="s">
        <v>155</v>
      </c>
      <c r="C132" s="7"/>
      <c r="G132" s="10"/>
    </row>
    <row r="133" spans="1:12">
      <c r="B133" s="8"/>
      <c r="C133" s="7"/>
      <c r="G133" s="10"/>
    </row>
    <row r="134" spans="1:12">
      <c r="A134" s="1">
        <v>16</v>
      </c>
      <c r="B134" s="10" t="s">
        <v>250</v>
      </c>
      <c r="C134" s="19">
        <f>IF('T3-2a. Foreign banks'!C134="NA","",IF('T3-2a. Foreign banks'!C134="..","..",IF('T3-2a. Foreign banks'!C134="Not allowed",1,IF('T3-2a. Foreign banks'!C134&lt;31,0.75,IF('T3-2a. Foreign banks'!C134&lt;61,0.5,IF('T3-2a. Foreign banks'!C134&lt;91,0.25,0))))))</f>
        <v>0.75</v>
      </c>
      <c r="D134" s="19">
        <f>IF('T3-2a. Foreign banks'!D134="NA","",IF('T3-2a. Foreign banks'!D134="..","..",IF('T3-2a. Foreign banks'!D134="Not allowed",1,IF('T3-2a. Foreign banks'!D134&lt;31,0.75,IF('T3-2a. Foreign banks'!D134&lt;61,0.5,IF('T3-2a. Foreign banks'!D134&lt;91,0.25,0))))))</f>
        <v>0.75</v>
      </c>
      <c r="E134" s="19">
        <f>IF('T3-2a. Foreign banks'!E134="NA","",IF('T3-2a. Foreign banks'!E134="..","..",IF('T3-2a. Foreign banks'!E134="Not allowed",1,IF('T3-2a. Foreign banks'!E134&lt;31,0.75,IF('T3-2a. Foreign banks'!E134&lt;61,0.5,IF('T3-2a. Foreign banks'!E134&lt;91,0.25,0))))))</f>
        <v>0</v>
      </c>
      <c r="F134" s="19">
        <f>IF('T3-2a. Foreign banks'!F134="NA","",IF('T3-2a. Foreign banks'!F134="..","..",IF('T3-2a. Foreign banks'!F134="Not allowed",1,IF('T3-2a. Foreign banks'!F134&lt;31,0.75,IF('T3-2a. Foreign banks'!F134&lt;61,0.5,IF('T3-2a. Foreign banks'!F134&lt;91,0.25,0))))))</f>
        <v>0.25</v>
      </c>
      <c r="G134" s="19">
        <f>IF('T3-2a. Foreign banks'!G134="NA","",IF('T3-2a. Foreign banks'!G134="..","..",IF('T3-2a. Foreign banks'!G134="Not allowed",1,IF('T3-2a. Foreign banks'!G134&lt;31,0.75,IF('T3-2a. Foreign banks'!G134&lt;61,0.5,IF('T3-2a. Foreign banks'!G134&lt;91,0.25,0))))))</f>
        <v>0.25</v>
      </c>
      <c r="H134" s="19">
        <f>IF('T3-2a. Foreign banks'!H134="NA","",IF('T3-2a. Foreign banks'!H134="..","..",IF('T3-2a. Foreign banks'!H134="Not allowed",1,IF('T3-2a. Foreign banks'!H134&lt;31,0.75,IF('T3-2a. Foreign banks'!H134&lt;61,0.5,IF('T3-2a. Foreign banks'!H134&lt;91,0.25,0))))))</f>
        <v>0.75</v>
      </c>
      <c r="I134" s="19">
        <f>IF('T3-2a. Foreign banks'!I134="NA","",IF('T3-2a. Foreign banks'!I134="..","..",IF('T3-2a. Foreign banks'!I134="Not allowed",1,IF('T3-2a. Foreign banks'!I134&lt;31,0.75,IF('T3-2a. Foreign banks'!I134&lt;61,0.5,IF('T3-2a. Foreign banks'!I134&lt;91,0.25,0))))))</f>
        <v>0</v>
      </c>
      <c r="J134" s="19">
        <f>IF('T3-2a. Foreign banks'!J134="NA","",IF('T3-2a. Foreign banks'!J134="..","..",IF('T3-2a. Foreign banks'!J134="Not allowed",1,IF('T3-2a. Foreign banks'!J134&lt;31,0.75,IF('T3-2a. Foreign banks'!J134&lt;61,0.5,IF('T3-2a. Foreign banks'!J134&lt;91,0.25,0))))))</f>
        <v>0.5</v>
      </c>
      <c r="K134" s="19">
        <f>IF('T3-2a. Foreign banks'!K134="NA","",IF('T3-2a. Foreign banks'!K134="..","..",IF('T3-2a. Foreign banks'!K134="Not allowed",1,IF('T3-2a. Foreign banks'!K134&lt;31,0.75,IF('T3-2a. Foreign banks'!K134&lt;61,0.5,IF('T3-2a. Foreign banks'!K134&lt;91,0.25,0))))))</f>
        <v>0.25</v>
      </c>
      <c r="L134" s="19">
        <f>IF('T3-2a. Foreign banks'!L134="NA","",IF('T3-2a. Foreign banks'!L134="..","..",IF('T3-2a. Foreign banks'!L134="Not allowed",1,IF('T3-2a. Foreign banks'!L134&lt;31,0.75,IF('T3-2a. Foreign banks'!L134&lt;61,0.5,IF('T3-2a. Foreign banks'!L134&lt;91,0.25,0))))))</f>
        <v>0.25</v>
      </c>
    </row>
    <row r="135" spans="1:12">
      <c r="B135" s="7" t="s">
        <v>249</v>
      </c>
      <c r="C135" s="19">
        <f>IF('T3-2a. Foreign banks'!C135="NA","",IF('T3-2a. Foreign banks'!C135="..","..",IF('T3-2a. Foreign banks'!C135="Not allowed",1,IF('T3-2a. Foreign banks'!C135&lt;1.01,0.8,IF('T3-2a. Foreign banks'!C135&lt;2.01,0.6,IF('T3-2a. Foreign banks'!C135&lt;3.01,0.4,IF('T3-2a. Foreign banks'!C135&lt;4.01,0.2,0)))))))</f>
        <v>0.6</v>
      </c>
      <c r="D135" s="19">
        <f>IF('T3-2a. Foreign banks'!D135="NA","",IF('T3-2a. Foreign banks'!D135="..","..",IF('T3-2a. Foreign banks'!D135="Not allowed",1,IF('T3-2a. Foreign banks'!D135&lt;1.01,0.8,IF('T3-2a. Foreign banks'!D135&lt;2.01,0.6,IF('T3-2a. Foreign banks'!D135&lt;3.01,0.4,IF('T3-2a. Foreign banks'!D135&lt;4.01,0.2,0)))))))</f>
        <v>0.8</v>
      </c>
      <c r="E135" s="19">
        <f>IF('T3-2a. Foreign banks'!E135="NA","",IF('T3-2a. Foreign banks'!E135="..","..",IF('T3-2a. Foreign banks'!E135="Not allowed",1,IF('T3-2a. Foreign banks'!E135&lt;1.01,0.8,IF('T3-2a. Foreign banks'!E135&lt;2.01,0.6,IF('T3-2a. Foreign banks'!E135&lt;3.01,0.4,IF('T3-2a. Foreign banks'!E135&lt;4.01,0.2,0)))))))</f>
        <v>0.4</v>
      </c>
      <c r="F135" s="19">
        <f>IF('T3-2a. Foreign banks'!F135="NA","",IF('T3-2a. Foreign banks'!F135="..","..",IF('T3-2a. Foreign banks'!F135="Not allowed",1,IF('T3-2a. Foreign banks'!F135&lt;1.01,0.8,IF('T3-2a. Foreign banks'!F135&lt;2.01,0.6,IF('T3-2a. Foreign banks'!F135&lt;3.01,0.4,IF('T3-2a. Foreign banks'!F135&lt;4.01,0.2,0)))))))</f>
        <v>0.8</v>
      </c>
      <c r="G135" s="19">
        <f>IF('T3-2a. Foreign banks'!G135="NA","",IF('T3-2a. Foreign banks'!G135="..","..",IF('T3-2a. Foreign banks'!G135="Not allowed",1,IF('T3-2a. Foreign banks'!G135&lt;1.01,0.8,IF('T3-2a. Foreign banks'!G135&lt;2.01,0.6,IF('T3-2a. Foreign banks'!G135&lt;3.01,0.4,IF('T3-2a. Foreign banks'!G135&lt;4.01,0.2,0)))))))</f>
        <v>0</v>
      </c>
      <c r="H135" s="19">
        <f>IF('T3-2a. Foreign banks'!H135="NA","",IF('T3-2a. Foreign banks'!H135="..","..",IF('T3-2a. Foreign banks'!H135="Not allowed",1,IF('T3-2a. Foreign banks'!H135&lt;1.01,0.8,IF('T3-2a. Foreign banks'!H135&lt;2.01,0.6,IF('T3-2a. Foreign banks'!H135&lt;3.01,0.4,IF('T3-2a. Foreign banks'!H135&lt;4.01,0.2,0)))))))</f>
        <v>0.8</v>
      </c>
      <c r="I135" s="19">
        <f>IF('T3-2a. Foreign banks'!I135="NA","",IF('T3-2a. Foreign banks'!I135="..","..",IF('T3-2a. Foreign banks'!I135="Not allowed",1,IF('T3-2a. Foreign banks'!I135&lt;1.01,0.8,IF('T3-2a. Foreign banks'!I135&lt;2.01,0.6,IF('T3-2a. Foreign banks'!I135&lt;3.01,0.4,IF('T3-2a. Foreign banks'!I135&lt;4.01,0.2,0)))))))</f>
        <v>0</v>
      </c>
      <c r="J135" s="19">
        <f>IF('T3-2a. Foreign banks'!J135="NA","",IF('T3-2a. Foreign banks'!J135="..","..",IF('T3-2a. Foreign banks'!J135="Not allowed",1,IF('T3-2a. Foreign banks'!J135&lt;1.01,0.8,IF('T3-2a. Foreign banks'!J135&lt;2.01,0.6,IF('T3-2a. Foreign banks'!J135&lt;3.01,0.4,IF('T3-2a. Foreign banks'!J135&lt;4.01,0.2,0)))))))</f>
        <v>0.6</v>
      </c>
      <c r="K135" s="19">
        <f>IF('T3-2a. Foreign banks'!K135="NA","",IF('T3-2a. Foreign banks'!K135="..","..",IF('T3-2a. Foreign banks'!K135="Not allowed",1,IF('T3-2a. Foreign banks'!K135&lt;1.01,0.8,IF('T3-2a. Foreign banks'!K135&lt;2.01,0.6,IF('T3-2a. Foreign banks'!K135&lt;3.01,0.4,IF('T3-2a. Foreign banks'!K135&lt;4.01,0.2,0)))))))</f>
        <v>0.8</v>
      </c>
      <c r="L135" s="19">
        <f>IF('T3-2a. Foreign banks'!L135="NA","",IF('T3-2a. Foreign banks'!L135="..","..",IF('T3-2a. Foreign banks'!L135="Not allowed",1,IF('T3-2a. Foreign banks'!L135&lt;1.01,0.8,IF('T3-2a. Foreign banks'!L135&lt;2.01,0.6,IF('T3-2a. Foreign banks'!L135&lt;3.01,0.4,IF('T3-2a. Foreign banks'!L135&lt;4.01,0.2,0)))))))</f>
        <v>0.4</v>
      </c>
    </row>
    <row r="136" spans="1:12">
      <c r="B136" s="8" t="s">
        <v>155</v>
      </c>
      <c r="C136" s="7"/>
      <c r="F136" s="22"/>
    </row>
    <row r="137" spans="1:12">
      <c r="B137" s="8"/>
      <c r="C137" s="7"/>
    </row>
    <row r="138" spans="1:12">
      <c r="B138" s="10" t="s">
        <v>251</v>
      </c>
      <c r="C138" s="25"/>
    </row>
    <row r="139" spans="1:12">
      <c r="B139" s="8"/>
      <c r="C139" s="7"/>
    </row>
    <row r="140" spans="1:12">
      <c r="A140" s="1" t="s">
        <v>253</v>
      </c>
      <c r="B140" s="10" t="s">
        <v>103</v>
      </c>
      <c r="C140" s="25"/>
    </row>
    <row r="141" spans="1:12">
      <c r="B141" s="15" t="s">
        <v>252</v>
      </c>
      <c r="C141" s="25"/>
    </row>
    <row r="142" spans="1:12">
      <c r="B142" s="15" t="s">
        <v>170</v>
      </c>
      <c r="C142" s="25">
        <f>IF('T3-2a. Foreign banks'!C142="..","..",IF('T3-2a. Foreign banks'!C142="NA",0.75,(100-'T3-2a. Foreign banks'!C142)/100))</f>
        <v>0</v>
      </c>
      <c r="D142" s="25">
        <f>IF('T3-2a. Foreign banks'!D142="..","..",IF('T3-2a. Foreign banks'!D142="NA",0.75,(100-'T3-2a. Foreign banks'!D142)/100))</f>
        <v>0</v>
      </c>
      <c r="E142" s="25">
        <f>IF('T3-2a. Foreign banks'!E142="..","..",IF('T3-2a. Foreign banks'!E142="NA",0.75,(100-'T3-2a. Foreign banks'!E142)/100))</f>
        <v>0.01</v>
      </c>
      <c r="F142" s="25">
        <f>IF('T3-2a. Foreign banks'!F142="..","..",IF('T3-2a. Foreign banks'!F142="NA",0.75,(100-'T3-2a. Foreign banks'!F142)/100))</f>
        <v>0</v>
      </c>
      <c r="G142" s="25">
        <f>IF('T3-2a. Foreign banks'!G142="..","..",IF('T3-2a. Foreign banks'!G142="NA",0.75,(100-'T3-2a. Foreign banks'!G142)/100))</f>
        <v>0.7</v>
      </c>
      <c r="H142" s="25">
        <f>IF('T3-2a. Foreign banks'!H142="..","..",IF('T3-2a. Foreign banks'!H142="NA",0.75,(100-'T3-2a. Foreign banks'!H142)/100))</f>
        <v>1</v>
      </c>
      <c r="I142" s="25">
        <f>IF('T3-2a. Foreign banks'!I142="..","..",IF('T3-2a. Foreign banks'!I142="NA",0.75,(100-'T3-2a. Foreign banks'!I142)/100))</f>
        <v>0.6</v>
      </c>
      <c r="J142" s="25">
        <f>IF('T3-2a. Foreign banks'!J142="..","..",IF('T3-2a. Foreign banks'!J142="NA",0.75,(100-'T3-2a. Foreign banks'!J142)/100))</f>
        <v>0.75</v>
      </c>
      <c r="K142" s="25">
        <f>IF('T3-2a. Foreign banks'!K142="..","..",IF('T3-2a. Foreign banks'!K142="NA",0.75,(100-'T3-2a. Foreign banks'!K142)/100))</f>
        <v>0.51</v>
      </c>
      <c r="L142" s="25">
        <f>IF('T3-2a. Foreign banks'!L142="..","..",IF('T3-2a. Foreign banks'!L142="NA",0.75,(100-'T3-2a. Foreign banks'!L142)/100))</f>
        <v>0.7</v>
      </c>
    </row>
    <row r="143" spans="1:12">
      <c r="B143" s="15" t="s">
        <v>171</v>
      </c>
      <c r="C143" s="25"/>
    </row>
    <row r="144" spans="1:12">
      <c r="B144" s="15" t="s">
        <v>170</v>
      </c>
      <c r="C144" s="25">
        <f>IF('T3-2a. Foreign banks'!C144="..","..",IF('T3-2a. Foreign banks'!C144="NA",0.75,(100-'T3-2a. Foreign banks'!C144)/100))</f>
        <v>0</v>
      </c>
      <c r="D144" s="25">
        <f>IF('T3-2a. Foreign banks'!D144="..","..",IF('T3-2a. Foreign banks'!D144="NA",0.75,(100-'T3-2a. Foreign banks'!D144)/100))</f>
        <v>0</v>
      </c>
      <c r="E144" s="25">
        <f>IF('T3-2a. Foreign banks'!E144="..","..",IF('T3-2a. Foreign banks'!E144="NA",0.75,(100-'T3-2a. Foreign banks'!E144)/100))</f>
        <v>0.01</v>
      </c>
      <c r="F144" s="25">
        <f>IF('T3-2a. Foreign banks'!F144="..","..",IF('T3-2a. Foreign banks'!F144="NA",0.75,(100-'T3-2a. Foreign banks'!F144)/100))</f>
        <v>0</v>
      </c>
      <c r="G144" s="25">
        <f>IF('T3-2a. Foreign banks'!G144="..","..",IF('T3-2a. Foreign banks'!G144="NA",0.75,(100-'T3-2a. Foreign banks'!G144)/100))</f>
        <v>0.7</v>
      </c>
      <c r="H144" s="25">
        <f>IF('T3-2a. Foreign banks'!H144="..","..",IF('T3-2a. Foreign banks'!H144="NA",0.75,(100-'T3-2a. Foreign banks'!H144)/100))</f>
        <v>1</v>
      </c>
      <c r="I144" s="25">
        <f>IF('T3-2a. Foreign banks'!I144="..","..",IF('T3-2a. Foreign banks'!I144="NA",0.75,(100-'T3-2a. Foreign banks'!I144)/100))</f>
        <v>0.6</v>
      </c>
      <c r="J144" s="25">
        <f>IF('T3-2a. Foreign banks'!J144="..","..",IF('T3-2a. Foreign banks'!J144="NA",0.75,(100-'T3-2a. Foreign banks'!J144)/100))</f>
        <v>0.75</v>
      </c>
      <c r="K144" s="25">
        <f>IF('T3-2a. Foreign banks'!K144="..","..",IF('T3-2a. Foreign banks'!K144="NA",0.75,(100-'T3-2a. Foreign banks'!K144)/100))</f>
        <v>0.51</v>
      </c>
      <c r="L144" s="25">
        <f>IF('T3-2a. Foreign banks'!L144="..","..",IF('T3-2a. Foreign banks'!L144="NA",0.75,(100-'T3-2a. Foreign banks'!L144)/100))</f>
        <v>0.7</v>
      </c>
    </row>
    <row r="145" spans="1:12">
      <c r="B145" s="8" t="s">
        <v>155</v>
      </c>
      <c r="C145" s="7"/>
    </row>
    <row r="146" spans="1:12">
      <c r="B146" s="8"/>
      <c r="C146" s="7"/>
    </row>
    <row r="147" spans="1:12">
      <c r="A147" s="1">
        <v>19</v>
      </c>
      <c r="B147" s="10" t="s">
        <v>255</v>
      </c>
      <c r="C147" s="25"/>
    </row>
    <row r="148" spans="1:12">
      <c r="B148" s="15" t="s">
        <v>256</v>
      </c>
      <c r="C148" s="25"/>
      <c r="D148" s="25"/>
      <c r="E148" s="25"/>
      <c r="F148" s="25"/>
      <c r="G148" s="25"/>
      <c r="H148" s="25"/>
      <c r="I148" s="25"/>
      <c r="J148" s="25"/>
      <c r="K148" s="25"/>
      <c r="L148" s="25"/>
    </row>
    <row r="149" spans="1:12">
      <c r="B149" s="15" t="s">
        <v>257</v>
      </c>
      <c r="C149" s="25"/>
      <c r="D149" s="25"/>
      <c r="E149" s="25"/>
      <c r="F149" s="25"/>
      <c r="G149" s="25"/>
      <c r="H149" s="25"/>
      <c r="I149" s="25"/>
      <c r="J149" s="25"/>
      <c r="K149" s="25"/>
      <c r="L149" s="25"/>
    </row>
    <row r="150" spans="1:12">
      <c r="B150" s="15" t="s">
        <v>34</v>
      </c>
      <c r="C150" s="25"/>
      <c r="D150" s="25"/>
      <c r="E150" s="25"/>
      <c r="F150" s="25"/>
      <c r="G150" s="25"/>
      <c r="H150" s="25"/>
      <c r="I150" s="25"/>
      <c r="J150" s="25"/>
      <c r="K150" s="25"/>
      <c r="L150" s="25"/>
    </row>
    <row r="151" spans="1:12">
      <c r="B151" s="15" t="s">
        <v>35</v>
      </c>
      <c r="C151" s="25"/>
    </row>
    <row r="152" spans="1:12">
      <c r="B152" s="8" t="s">
        <v>155</v>
      </c>
      <c r="C152" s="7"/>
    </row>
    <row r="153" spans="1:12">
      <c r="B153" s="7"/>
      <c r="C153" s="7"/>
    </row>
    <row r="154" spans="1:12">
      <c r="B154" s="10" t="s">
        <v>36</v>
      </c>
      <c r="C154" s="25"/>
    </row>
    <row r="155" spans="1:12">
      <c r="B155" s="8"/>
      <c r="C155" s="7"/>
    </row>
    <row r="156" spans="1:12">
      <c r="B156" s="17" t="s">
        <v>37</v>
      </c>
      <c r="C156" s="28"/>
    </row>
    <row r="157" spans="1:12">
      <c r="B157" s="8"/>
      <c r="C157" s="7"/>
    </row>
    <row r="158" spans="1:12">
      <c r="A158" s="1" t="s">
        <v>42</v>
      </c>
      <c r="B158" s="10" t="s">
        <v>38</v>
      </c>
      <c r="C158" s="25"/>
    </row>
    <row r="159" spans="1:12">
      <c r="B159" s="15" t="s">
        <v>39</v>
      </c>
      <c r="C159" s="25"/>
    </row>
    <row r="160" spans="1:12">
      <c r="B160" s="15" t="s">
        <v>40</v>
      </c>
      <c r="C160" s="25"/>
    </row>
    <row r="161" spans="1:9">
      <c r="B161" s="15" t="s">
        <v>41</v>
      </c>
      <c r="C161" s="25"/>
    </row>
    <row r="162" spans="1:9">
      <c r="B162" s="15" t="s">
        <v>43</v>
      </c>
      <c r="C162" s="25"/>
    </row>
    <row r="163" spans="1:9">
      <c r="B163" s="8" t="s">
        <v>155</v>
      </c>
      <c r="C163" s="7"/>
    </row>
    <row r="164" spans="1:9">
      <c r="B164" s="8"/>
      <c r="C164" s="7"/>
    </row>
    <row r="165" spans="1:9">
      <c r="A165" s="1" t="s">
        <v>48</v>
      </c>
      <c r="B165" s="10" t="s">
        <v>44</v>
      </c>
      <c r="C165" s="25"/>
    </row>
    <row r="166" spans="1:9">
      <c r="B166" s="15" t="s">
        <v>45</v>
      </c>
      <c r="C166" s="25"/>
    </row>
    <row r="167" spans="1:9">
      <c r="B167" s="15" t="s">
        <v>46</v>
      </c>
      <c r="C167" s="26"/>
      <c r="H167" s="12"/>
    </row>
    <row r="168" spans="1:9">
      <c r="B168" s="15" t="s">
        <v>47</v>
      </c>
      <c r="C168" s="25"/>
    </row>
    <row r="169" spans="1:9">
      <c r="B169" s="8" t="s">
        <v>155</v>
      </c>
      <c r="C169" s="7"/>
      <c r="I169" s="6"/>
    </row>
    <row r="170" spans="1:9">
      <c r="B170" s="8"/>
      <c r="C170" s="7"/>
    </row>
    <row r="171" spans="1:9">
      <c r="B171" s="14" t="s">
        <v>49</v>
      </c>
      <c r="C171" s="28"/>
    </row>
    <row r="172" spans="1:9">
      <c r="B172" s="8"/>
      <c r="C172" s="7"/>
    </row>
    <row r="173" spans="1:9">
      <c r="A173" s="1" t="s">
        <v>51</v>
      </c>
      <c r="B173" s="10" t="s">
        <v>50</v>
      </c>
      <c r="C173" s="25"/>
    </row>
    <row r="174" spans="1:9">
      <c r="B174" s="10" t="s">
        <v>52</v>
      </c>
      <c r="C174" s="25"/>
    </row>
    <row r="175" spans="1:9">
      <c r="B175" s="10" t="s">
        <v>53</v>
      </c>
      <c r="C175" s="25"/>
    </row>
    <row r="176" spans="1:9">
      <c r="B176" s="10" t="s">
        <v>54</v>
      </c>
      <c r="C176" s="25"/>
    </row>
    <row r="177" spans="1:12">
      <c r="B177" s="10" t="s">
        <v>55</v>
      </c>
      <c r="C177" s="25"/>
    </row>
    <row r="178" spans="1:12">
      <c r="B178" s="8" t="s">
        <v>155</v>
      </c>
      <c r="C178" s="25"/>
      <c r="F178" s="22"/>
    </row>
    <row r="179" spans="1:12">
      <c r="B179" s="8"/>
      <c r="C179" s="7"/>
    </row>
    <row r="180" spans="1:12" ht="25.5">
      <c r="A180" s="1">
        <v>23</v>
      </c>
      <c r="B180" s="7" t="s">
        <v>56</v>
      </c>
      <c r="C180" s="7"/>
    </row>
    <row r="181" spans="1:12">
      <c r="B181" s="15" t="s">
        <v>57</v>
      </c>
      <c r="C181" s="25"/>
    </row>
    <row r="182" spans="1:12">
      <c r="B182" s="15" t="s">
        <v>58</v>
      </c>
      <c r="C182" s="25"/>
    </row>
    <row r="183" spans="1:12">
      <c r="B183" s="15" t="s">
        <v>59</v>
      </c>
      <c r="C183" s="25"/>
    </row>
    <row r="184" spans="1:12">
      <c r="B184" s="15" t="s">
        <v>60</v>
      </c>
      <c r="C184" s="25"/>
    </row>
    <row r="185" spans="1:12">
      <c r="B185" s="15" t="s">
        <v>161</v>
      </c>
      <c r="C185" s="25"/>
      <c r="F185" s="19"/>
    </row>
    <row r="186" spans="1:12">
      <c r="B186" s="8" t="s">
        <v>155</v>
      </c>
      <c r="C186" s="7"/>
      <c r="F186" s="19"/>
    </row>
    <row r="187" spans="1:12">
      <c r="B187" s="7"/>
      <c r="C187" s="7"/>
    </row>
    <row r="188" spans="1:12">
      <c r="A188" s="1" t="s">
        <v>61</v>
      </c>
      <c r="B188" s="10" t="s">
        <v>139</v>
      </c>
      <c r="C188" s="25"/>
    </row>
    <row r="189" spans="1:12">
      <c r="B189" s="15" t="s">
        <v>172</v>
      </c>
      <c r="C189" s="25"/>
    </row>
    <row r="190" spans="1:12">
      <c r="B190" s="15" t="s">
        <v>173</v>
      </c>
      <c r="C190" s="25">
        <f>IF('T3-2a. Foreign banks'!C190="Yes",1,0)</f>
        <v>1</v>
      </c>
      <c r="D190" s="25">
        <f>IF('T3-2a. Foreign banks'!D190="Yes",1,0)</f>
        <v>0</v>
      </c>
      <c r="E190" s="25">
        <f>IF('T3-2a. Foreign banks'!E190="Yes",1,0)</f>
        <v>0</v>
      </c>
      <c r="F190" s="25">
        <f>IF('T3-2a. Foreign banks'!F190="Yes",1,0)</f>
        <v>1</v>
      </c>
      <c r="G190" s="25">
        <f>IF('T3-2a. Foreign banks'!G190="Yes",1,0)</f>
        <v>1</v>
      </c>
      <c r="H190" s="25">
        <f>IF('T3-2a. Foreign banks'!H190="Yes",1,0)</f>
        <v>1</v>
      </c>
      <c r="I190" s="25">
        <f>IF('T3-2a. Foreign banks'!I190="Yes",1,0)</f>
        <v>0</v>
      </c>
      <c r="J190" s="25">
        <f>IF('T3-2a. Foreign banks'!J190="Yes",1,0)</f>
        <v>0</v>
      </c>
      <c r="K190" s="25">
        <f>IF('T3-2a. Foreign banks'!K190="Yes",1,0)</f>
        <v>1</v>
      </c>
      <c r="L190" s="25">
        <f>IF('T3-2a. Foreign banks'!L190="Yes",1,0)</f>
        <v>1</v>
      </c>
    </row>
    <row r="191" spans="1:12">
      <c r="B191" s="15" t="s">
        <v>174</v>
      </c>
      <c r="C191" s="25"/>
    </row>
    <row r="192" spans="1:12">
      <c r="B192" s="15" t="s">
        <v>161</v>
      </c>
      <c r="C192" s="25"/>
    </row>
    <row r="193" spans="1:12">
      <c r="B193" s="8" t="s">
        <v>155</v>
      </c>
      <c r="C193" s="7"/>
    </row>
    <row r="194" spans="1:12">
      <c r="B194" s="8"/>
      <c r="C194" s="7"/>
    </row>
    <row r="195" spans="1:12">
      <c r="A195" s="1">
        <v>25</v>
      </c>
      <c r="B195" s="10" t="s">
        <v>140</v>
      </c>
      <c r="C195" s="19">
        <f>IF('T3-2a. Foreign banks'!C195="NA","",IF('T3-2a. Foreign banks'!C195="Not allowed",1,IF('T3-2a. Foreign banks'!C195="Yes",1,0)))</f>
        <v>1</v>
      </c>
      <c r="D195" s="19">
        <f>IF('T3-2a. Foreign banks'!D195="NA","",IF('T3-2a. Foreign banks'!D195="Not allowed",1,IF('T3-2a. Foreign banks'!D195="Yes",1,0)))</f>
        <v>0</v>
      </c>
      <c r="E195" s="19">
        <f>IF('T3-2a. Foreign banks'!E195="NA","",IF('T3-2a. Foreign banks'!E195="Not allowed",1,IF('T3-2a. Foreign banks'!E195="Yes",1,0)))</f>
        <v>1</v>
      </c>
      <c r="F195" s="19">
        <f>IF('T3-2a. Foreign banks'!F195="NA","",IF('T3-2a. Foreign banks'!F195="Not allowed",1,IF('T3-2a. Foreign banks'!F195="Yes",1,0)))</f>
        <v>0</v>
      </c>
      <c r="G195" s="19">
        <f>IF('T3-2a. Foreign banks'!G195="NA","",IF('T3-2a. Foreign banks'!G195="Not allowed",1,IF('T3-2a. Foreign banks'!G195="Yes",1,0)))</f>
        <v>0</v>
      </c>
      <c r="H195" s="19">
        <f>IF('T3-2a. Foreign banks'!H195="NA","",IF('T3-2a. Foreign banks'!H195="Not allowed",1,IF('T3-2a. Foreign banks'!H195="Yes",1,0)))</f>
        <v>1</v>
      </c>
      <c r="I195" s="19">
        <f>IF('T3-2a. Foreign banks'!I195="NA","",IF('T3-2a. Foreign banks'!I195="Not allowed",1,IF('T3-2a. Foreign banks'!I195="Yes",1,0)))</f>
        <v>0</v>
      </c>
      <c r="J195" s="19">
        <f>IF('T3-2a. Foreign banks'!J195="NA","",IF('T3-2a. Foreign banks'!J195="Not allowed",1,IF('T3-2a. Foreign banks'!J195="Yes",1,0)))</f>
        <v>0</v>
      </c>
      <c r="K195" s="19">
        <f>IF('T3-2a. Foreign banks'!K195="NA","",IF('T3-2a. Foreign banks'!K195="Not allowed",1,IF('T3-2a. Foreign banks'!K195="Yes",1,0)))</f>
        <v>0</v>
      </c>
      <c r="L195" s="19">
        <f>IF('T3-2a. Foreign banks'!L195="NA","",IF('T3-2a. Foreign banks'!L195="Not allowed",1,IF('T3-2a. Foreign banks'!L195="Yes",1,0)))</f>
        <v>0</v>
      </c>
    </row>
    <row r="196" spans="1:12">
      <c r="B196" s="10" t="s">
        <v>141</v>
      </c>
      <c r="C196" s="25"/>
    </row>
    <row r="197" spans="1:12">
      <c r="B197" s="8" t="s">
        <v>155</v>
      </c>
      <c r="C197" s="7"/>
    </row>
    <row r="198" spans="1:12">
      <c r="B198" s="5"/>
      <c r="C198" s="5"/>
    </row>
    <row r="199" spans="1:12">
      <c r="A199" s="1">
        <v>26</v>
      </c>
      <c r="B199" s="10" t="s">
        <v>142</v>
      </c>
      <c r="C199" s="25"/>
    </row>
    <row r="200" spans="1:12">
      <c r="B200" s="15" t="s">
        <v>143</v>
      </c>
      <c r="C200" s="25">
        <f>IF('T3-2a. Foreign banks'!C199="Not allowed",1,IF('T3-2a. Foreign banks'!C200="Set",1/3,IF('T3-2a. Foreign banks'!C200="Approved",1/6,0)))</f>
        <v>0</v>
      </c>
      <c r="D200" s="25">
        <f>IF('T3-2a. Foreign banks'!D199="Not allowed",1,IF('T3-2a. Foreign banks'!D200="Set",1/3,IF('T3-2a. Foreign banks'!D200="Approved",1/6,0)))</f>
        <v>0</v>
      </c>
      <c r="E200" s="25">
        <f>IF('T3-2a. Foreign banks'!E199="Not allowed",1,IF('T3-2a. Foreign banks'!E200="Set",1/3,IF('T3-2a. Foreign banks'!E200="Approved",1/6,0)))</f>
        <v>0</v>
      </c>
      <c r="F200" s="25">
        <f>IF('T3-2a. Foreign banks'!F199="Not allowed",1,IF('T3-2a. Foreign banks'!F200="Set",1/3,IF('T3-2a. Foreign banks'!F200="Approved",1/6,0)))</f>
        <v>0</v>
      </c>
      <c r="G200" s="25">
        <f>IF('T3-2a. Foreign banks'!G199="Not allowed",1,IF('T3-2a. Foreign banks'!G200="Set",1/3,IF('T3-2a. Foreign banks'!G200="Approved",1/6,0)))</f>
        <v>0.16666666666666666</v>
      </c>
      <c r="H200" s="25">
        <f>IF('T3-2a. Foreign banks'!H199="Not allowed",1,IF('T3-2a. Foreign banks'!H200="Set",1/3,IF('T3-2a. Foreign banks'!H200="Approved",1/6,0)))</f>
        <v>1</v>
      </c>
      <c r="I200" s="25">
        <f>IF('T3-2a. Foreign banks'!I199="Not allowed",1,IF('T3-2a. Foreign banks'!I200="Set",1/3,IF('T3-2a. Foreign banks'!I200="Approved",1/6,0)))</f>
        <v>0</v>
      </c>
      <c r="J200" s="25">
        <f>IF('T3-2a. Foreign banks'!J199="Not allowed",1,IF('T3-2a. Foreign banks'!J200="Set",1/3,IF('T3-2a. Foreign banks'!J200="Approved",1/6,0)))</f>
        <v>0</v>
      </c>
      <c r="K200" s="25">
        <f>IF('T3-2a. Foreign banks'!K199="Not allowed",1,IF('T3-2a. Foreign banks'!K200="Set",1/3,IF('T3-2a. Foreign banks'!K200="Approved",1/6,0)))</f>
        <v>0</v>
      </c>
      <c r="L200" s="25">
        <f>IF('T3-2a. Foreign banks'!L199="Not allowed",1,IF('T3-2a. Foreign banks'!L200="Set",1/3,IF('T3-2a. Foreign banks'!L200="Approved",1/6,0)))</f>
        <v>0</v>
      </c>
    </row>
    <row r="201" spans="1:12">
      <c r="B201" s="15" t="s">
        <v>144</v>
      </c>
      <c r="C201" s="25">
        <f>IF('T3-2a. Foreign banks'!C201="Set",1/3,IF('T3-2a. Foreign banks'!C201="Approved",1/6,0))</f>
        <v>0</v>
      </c>
      <c r="D201" s="25">
        <f>IF('T3-2a. Foreign banks'!D201="Set",1/3,IF('T3-2a. Foreign banks'!D201="Approved",1/6,0))</f>
        <v>0</v>
      </c>
      <c r="E201" s="25">
        <f>IF('T3-2a. Foreign banks'!E201="Set",1/3,IF('T3-2a. Foreign banks'!E201="Approved",1/6,0))</f>
        <v>0</v>
      </c>
      <c r="F201" s="25">
        <f>IF('T3-2a. Foreign banks'!F201="Set",1/3,IF('T3-2a. Foreign banks'!F201="Approved",1/6,0))</f>
        <v>0</v>
      </c>
      <c r="G201" s="25">
        <f>IF('T3-2a. Foreign banks'!G201="Set",1/3,IF('T3-2a. Foreign banks'!G201="Approved",1/6,0))</f>
        <v>0.16666666666666666</v>
      </c>
      <c r="H201" s="25">
        <f>IF('T3-2a. Foreign banks'!H201="Set",1/3,IF('T3-2a. Foreign banks'!H201="Approved",1/6,0))</f>
        <v>0</v>
      </c>
      <c r="I201" s="25">
        <f>IF('T3-2a. Foreign banks'!I201="Set",1/3,IF('T3-2a. Foreign banks'!I201="Approved",1/6,0))</f>
        <v>0</v>
      </c>
      <c r="J201" s="25">
        <f>IF('T3-2a. Foreign banks'!J201="Set",1/3,IF('T3-2a. Foreign banks'!J201="Approved",1/6,0))</f>
        <v>0</v>
      </c>
      <c r="K201" s="25">
        <f>IF('T3-2a. Foreign banks'!K201="Set",1/3,IF('T3-2a. Foreign banks'!K201="Approved",1/6,0))</f>
        <v>0</v>
      </c>
      <c r="L201" s="25">
        <f>IF('T3-2a. Foreign banks'!L201="Set",1/3,IF('T3-2a. Foreign banks'!L201="Approved",1/6,0))</f>
        <v>0.33333333333333331</v>
      </c>
    </row>
    <row r="202" spans="1:12">
      <c r="B202" s="15" t="s">
        <v>145</v>
      </c>
      <c r="C202" s="25">
        <f>IF('T3-2a. Foreign banks'!C202="Set",1/3,IF('T3-2a. Foreign banks'!C202="Approved",1/6,0))</f>
        <v>0</v>
      </c>
      <c r="D202" s="25">
        <f>IF('T3-2a. Foreign banks'!D202="Set",1/3,IF('T3-2a. Foreign banks'!D202="Approved",1/6,0))</f>
        <v>0</v>
      </c>
      <c r="E202" s="25">
        <f>IF('T3-2a. Foreign banks'!E202="Set",1/3,IF('T3-2a. Foreign banks'!E202="Approved",1/6,0))</f>
        <v>0</v>
      </c>
      <c r="F202" s="25">
        <f>IF('T3-2a. Foreign banks'!F202="Set",1/3,IF('T3-2a. Foreign banks'!F202="Approved",1/6,0))</f>
        <v>0</v>
      </c>
      <c r="G202" s="25">
        <f>IF('T3-2a. Foreign banks'!G202="Set",1/3,IF('T3-2a. Foreign banks'!G202="Approved",1/6,0))</f>
        <v>0.16666666666666666</v>
      </c>
      <c r="H202" s="25">
        <f>IF('T3-2a. Foreign banks'!H202="Set",1/3,IF('T3-2a. Foreign banks'!H202="Approved",1/6,0))</f>
        <v>0</v>
      </c>
      <c r="I202" s="25">
        <f>IF('T3-2a. Foreign banks'!I202="Set",1/3,IF('T3-2a. Foreign banks'!I202="Approved",1/6,0))</f>
        <v>0</v>
      </c>
      <c r="J202" s="25">
        <f>IF('T3-2a. Foreign banks'!J202="Set",1/3,IF('T3-2a. Foreign banks'!J202="Approved",1/6,0))</f>
        <v>0</v>
      </c>
      <c r="K202" s="25">
        <f>IF('T3-2a. Foreign banks'!K202="Set",1/3,IF('T3-2a. Foreign banks'!K202="Approved",1/6,0))</f>
        <v>0</v>
      </c>
      <c r="L202" s="25">
        <f>IF('T3-2a. Foreign banks'!L202="Set",1/3,IF('T3-2a. Foreign banks'!L202="Approved",1/6,0))</f>
        <v>0</v>
      </c>
    </row>
    <row r="203" spans="1:12">
      <c r="B203" s="8" t="s">
        <v>155</v>
      </c>
      <c r="C203" s="7"/>
      <c r="F203" s="22"/>
      <c r="J203" s="10"/>
    </row>
    <row r="204" spans="1:12">
      <c r="A204" s="58"/>
      <c r="B204" s="59"/>
      <c r="C204" s="59"/>
      <c r="D204" s="60"/>
      <c r="E204" s="60"/>
      <c r="F204" s="60"/>
      <c r="G204" s="60"/>
      <c r="H204" s="60"/>
      <c r="I204" s="60"/>
      <c r="J204" s="60"/>
      <c r="K204" s="60"/>
      <c r="L204" s="60"/>
    </row>
    <row r="205" spans="1:12">
      <c r="B205" s="8"/>
      <c r="C205" s="8"/>
    </row>
    <row r="206" spans="1:12">
      <c r="A206" s="1" t="s">
        <v>175</v>
      </c>
      <c r="B206" s="4" t="s">
        <v>146</v>
      </c>
    </row>
    <row r="207" spans="1:12">
      <c r="B207" s="8"/>
      <c r="C207" s="8"/>
    </row>
    <row r="208" spans="1:12">
      <c r="B208" s="8"/>
      <c r="C208" s="8"/>
    </row>
    <row r="209" spans="2:12">
      <c r="B209" s="7"/>
      <c r="C209" s="7"/>
    </row>
    <row r="210" spans="2:12">
      <c r="B210" s="8"/>
      <c r="C210" s="8"/>
      <c r="D210" s="8"/>
      <c r="E210" s="8"/>
      <c r="F210" s="8"/>
      <c r="G210" s="8"/>
      <c r="H210" s="8"/>
      <c r="I210" s="8"/>
      <c r="J210" s="8"/>
      <c r="K210" s="8"/>
      <c r="L210" s="8"/>
    </row>
    <row r="211" spans="2:12">
      <c r="B211" s="8"/>
      <c r="C211" s="8"/>
      <c r="D211" s="8"/>
      <c r="E211" s="8"/>
      <c r="F211" s="8"/>
      <c r="G211" s="8"/>
      <c r="H211" s="8"/>
      <c r="I211" s="8"/>
      <c r="J211" s="8"/>
      <c r="K211" s="8"/>
      <c r="L211" s="8"/>
    </row>
    <row r="212" spans="2:12">
      <c r="B212" s="8"/>
      <c r="C212" s="8"/>
      <c r="I212" s="10"/>
    </row>
    <row r="213" spans="2:12">
      <c r="B213" s="8"/>
      <c r="C213" s="8"/>
    </row>
    <row r="214" spans="2:12">
      <c r="B214" s="7"/>
      <c r="C214" s="7"/>
    </row>
    <row r="215" spans="2:12">
      <c r="B215" s="8"/>
      <c r="C215" s="8"/>
    </row>
    <row r="216" spans="2:12">
      <c r="B216" s="8"/>
      <c r="C216" s="8"/>
    </row>
    <row r="217" spans="2:12">
      <c r="B217" s="8"/>
      <c r="C217" s="8"/>
    </row>
    <row r="218" spans="2:12">
      <c r="B218" s="8"/>
      <c r="C218" s="8"/>
    </row>
    <row r="219" spans="2:12">
      <c r="B219" s="8"/>
      <c r="C219" s="8"/>
    </row>
    <row r="220" spans="2:12">
      <c r="B220" s="8"/>
      <c r="C220" s="8"/>
    </row>
    <row r="221" spans="2:12">
      <c r="B221" s="7"/>
      <c r="C221" s="7"/>
    </row>
    <row r="222" spans="2:12">
      <c r="B222" s="8"/>
      <c r="C222" s="8"/>
    </row>
    <row r="223" spans="2:12">
      <c r="B223" s="8"/>
      <c r="C223" s="8"/>
    </row>
    <row r="224" spans="2:12">
      <c r="B224" s="8"/>
      <c r="C224" s="8"/>
    </row>
    <row r="225" spans="2:3">
      <c r="B225" s="8"/>
      <c r="C225" s="8"/>
    </row>
    <row r="226" spans="2:3">
      <c r="B226" s="8"/>
      <c r="C226" s="8"/>
    </row>
    <row r="227" spans="2:3">
      <c r="B227" s="7"/>
      <c r="C227" s="7"/>
    </row>
    <row r="228" spans="2:3">
      <c r="B228" s="8"/>
      <c r="C228" s="8"/>
    </row>
    <row r="229" spans="2:3">
      <c r="B229" s="8"/>
      <c r="C229" s="8"/>
    </row>
    <row r="230" spans="2:3">
      <c r="B230" s="8"/>
      <c r="C230" s="8"/>
    </row>
    <row r="231" spans="2:3" ht="24.75" customHeight="1">
      <c r="B231" s="7"/>
      <c r="C231" s="7"/>
    </row>
    <row r="232" spans="2:3" ht="12.75" customHeight="1">
      <c r="B232" s="7"/>
      <c r="C232" s="7"/>
    </row>
    <row r="233" spans="2:3" ht="12.75" customHeight="1">
      <c r="B233" s="7"/>
      <c r="C233" s="7"/>
    </row>
    <row r="234" spans="2:3">
      <c r="B234" s="7"/>
      <c r="C234" s="7"/>
    </row>
    <row r="235" spans="2:3">
      <c r="B235" s="8"/>
      <c r="C235" s="8"/>
    </row>
    <row r="236" spans="2:3">
      <c r="B236" s="8"/>
      <c r="C236" s="8"/>
    </row>
    <row r="237" spans="2:3">
      <c r="B237" s="8"/>
      <c r="C237" s="8"/>
    </row>
    <row r="238" spans="2:3">
      <c r="B238" s="8"/>
      <c r="C238" s="8"/>
    </row>
    <row r="239" spans="2:3">
      <c r="B239" s="8"/>
      <c r="C239" s="8"/>
    </row>
    <row r="240" spans="2:3">
      <c r="B240" s="8"/>
      <c r="C240" s="8"/>
    </row>
    <row r="241" spans="2:6">
      <c r="B241" s="7"/>
      <c r="C241" s="7"/>
    </row>
    <row r="242" spans="2:6">
      <c r="B242" s="8"/>
      <c r="C242" s="8"/>
    </row>
    <row r="243" spans="2:6">
      <c r="B243" s="8"/>
      <c r="C243" s="8"/>
    </row>
    <row r="244" spans="2:6">
      <c r="B244" s="8"/>
      <c r="C244" s="8"/>
    </row>
    <row r="245" spans="2:6">
      <c r="B245" s="8"/>
      <c r="C245" s="8"/>
    </row>
    <row r="246" spans="2:6">
      <c r="B246" s="8"/>
      <c r="C246" s="8"/>
    </row>
    <row r="247" spans="2:6">
      <c r="B247" s="8"/>
      <c r="C247" s="8"/>
    </row>
    <row r="248" spans="2:6">
      <c r="B248" s="7"/>
      <c r="C248" s="7"/>
      <c r="F248" s="6"/>
    </row>
    <row r="249" spans="2:6">
      <c r="B249" s="8"/>
      <c r="C249" s="8"/>
    </row>
    <row r="250" spans="2:6">
      <c r="B250" s="8"/>
      <c r="C250" s="8"/>
    </row>
    <row r="251" spans="2:6">
      <c r="B251" s="8"/>
      <c r="C251" s="8"/>
    </row>
    <row r="252" spans="2:6">
      <c r="B252" s="8"/>
      <c r="C252" s="8"/>
      <c r="F252" s="13"/>
    </row>
    <row r="253" spans="2:6">
      <c r="B253" s="8"/>
      <c r="C253" s="8"/>
    </row>
    <row r="254" spans="2:6">
      <c r="B254" s="7"/>
      <c r="C254" s="7"/>
    </row>
    <row r="255" spans="2:6">
      <c r="B255" s="8"/>
      <c r="C255" s="8"/>
    </row>
    <row r="256" spans="2:6">
      <c r="B256" s="8"/>
      <c r="C256" s="8"/>
    </row>
    <row r="257" spans="2:3">
      <c r="B257" s="8"/>
      <c r="C257" s="8"/>
    </row>
    <row r="258" spans="2:3">
      <c r="B258" s="8"/>
      <c r="C258" s="8"/>
    </row>
    <row r="259" spans="2:3">
      <c r="B259" s="8"/>
      <c r="C259" s="8"/>
    </row>
    <row r="260" spans="2:3">
      <c r="B260" s="8"/>
      <c r="C260" s="8"/>
    </row>
    <row r="261" spans="2:3">
      <c r="B261" s="8"/>
      <c r="C261" s="8"/>
    </row>
    <row r="262" spans="2:3">
      <c r="B262" s="7"/>
      <c r="C262" s="7"/>
    </row>
    <row r="263" spans="2:3">
      <c r="B263" s="8"/>
      <c r="C263" s="8"/>
    </row>
    <row r="264" spans="2:3">
      <c r="B264" s="8"/>
      <c r="C264" s="8"/>
    </row>
    <row r="265" spans="2:3">
      <c r="B265" s="8"/>
      <c r="C265" s="8"/>
    </row>
    <row r="266" spans="2:3">
      <c r="B266" s="7"/>
      <c r="C266" s="7"/>
    </row>
    <row r="267" spans="2:3">
      <c r="B267" s="8"/>
      <c r="C267" s="8"/>
    </row>
    <row r="268" spans="2:3">
      <c r="B268" s="8"/>
      <c r="C268" s="8"/>
    </row>
    <row r="269" spans="2:3">
      <c r="B269" s="8"/>
      <c r="C269" s="8"/>
    </row>
  </sheetData>
  <phoneticPr fontId="6" type="noConversion"/>
  <pageMargins left="0.75" right="0.75" top="1" bottom="1" header="0.5" footer="0.5"/>
  <pageSetup paperSize="9" scale="42" fitToHeight="6"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L111"/>
  <sheetViews>
    <sheetView zoomScale="75" workbookViewId="0"/>
  </sheetViews>
  <sheetFormatPr defaultRowHeight="12.75"/>
  <cols>
    <col min="1" max="1" width="110.140625" style="4" customWidth="1"/>
    <col min="2" max="2" width="9.140625" style="4"/>
    <col min="3" max="16384" width="9.140625" style="3"/>
  </cols>
  <sheetData>
    <row r="1" spans="1:12" ht="15.75">
      <c r="A1" s="63" t="s">
        <v>319</v>
      </c>
      <c r="B1" s="2"/>
    </row>
    <row r="2" spans="1:12">
      <c r="A2" s="49"/>
      <c r="B2" s="56" t="s">
        <v>91</v>
      </c>
      <c r="C2" s="50" t="s">
        <v>147</v>
      </c>
      <c r="D2" s="50" t="s">
        <v>148</v>
      </c>
      <c r="E2" s="50" t="s">
        <v>149</v>
      </c>
      <c r="F2" s="50" t="s">
        <v>150</v>
      </c>
      <c r="G2" s="50" t="s">
        <v>151</v>
      </c>
      <c r="H2" s="50" t="s">
        <v>62</v>
      </c>
      <c r="I2" s="50" t="s">
        <v>152</v>
      </c>
      <c r="J2" s="50" t="s">
        <v>153</v>
      </c>
      <c r="K2" s="50" t="s">
        <v>154</v>
      </c>
      <c r="L2" s="70" t="s">
        <v>129</v>
      </c>
    </row>
    <row r="4" spans="1:12">
      <c r="A4" s="5" t="s">
        <v>177</v>
      </c>
      <c r="B4" s="5"/>
      <c r="D4" s="6"/>
    </row>
    <row r="5" spans="1:12">
      <c r="A5" s="5"/>
      <c r="B5" s="5"/>
      <c r="D5" s="6"/>
    </row>
    <row r="6" spans="1:12">
      <c r="A6" s="14" t="s">
        <v>176</v>
      </c>
      <c r="B6" s="14"/>
      <c r="D6" s="6"/>
    </row>
    <row r="8" spans="1:12">
      <c r="A8" s="7" t="s">
        <v>7</v>
      </c>
      <c r="B8" s="19">
        <f>SUM('T3-2b. Foreign index'!C9:C12)</f>
        <v>0</v>
      </c>
      <c r="C8" s="19">
        <f>SUM('T3-2b. Foreign index'!D9:D12)</f>
        <v>0</v>
      </c>
      <c r="D8" s="19">
        <f>SUM('T3-2b. Foreign index'!E9:E12)</f>
        <v>0</v>
      </c>
      <c r="E8" s="19">
        <f>SUM('T3-2b. Foreign index'!F9:F12)</f>
        <v>0</v>
      </c>
      <c r="F8" s="19">
        <f>SUM('T3-2b. Foreign index'!G9:G12)</f>
        <v>0</v>
      </c>
      <c r="G8" s="19">
        <f>SUM('T3-2b. Foreign index'!H9:H12)</f>
        <v>0.5</v>
      </c>
      <c r="H8" s="19">
        <f>SUM('T3-2b. Foreign index'!I9:I12)</f>
        <v>0.25</v>
      </c>
      <c r="I8" s="19">
        <f>SUM('T3-2b. Foreign index'!J9:J12)</f>
        <v>0</v>
      </c>
      <c r="J8" s="19">
        <f>SUM('T3-2b. Foreign index'!K9:K12)</f>
        <v>0.5</v>
      </c>
      <c r="K8" s="19">
        <f>SUM('T3-2b. Foreign index'!L9:L12)</f>
        <v>0</v>
      </c>
      <c r="L8" s="67">
        <f>AVERAGE(B8:K8)</f>
        <v>0.125</v>
      </c>
    </row>
    <row r="9" spans="1:12">
      <c r="A9" s="8"/>
      <c r="B9" s="7"/>
      <c r="G9" s="9"/>
    </row>
    <row r="10" spans="1:12">
      <c r="A10" s="14" t="s">
        <v>229</v>
      </c>
      <c r="B10" s="28"/>
      <c r="G10" s="9"/>
    </row>
    <row r="11" spans="1:12">
      <c r="A11" s="7" t="s">
        <v>17</v>
      </c>
      <c r="B11" s="7">
        <f>IF('T3-2a. Foreign banks'!C18="","..",IF('T3-2a. Foreign banks'!C18="Yes",1,0))</f>
        <v>0</v>
      </c>
      <c r="C11" s="7">
        <f>IF('T3-2a. Foreign banks'!D18="","..",IF('T3-2a. Foreign banks'!D18="Yes",1,0))</f>
        <v>0</v>
      </c>
      <c r="D11" s="7">
        <f>IF('T3-2a. Foreign banks'!E18="","..",IF('T3-2a. Foreign banks'!E18="Yes",1,0))</f>
        <v>0</v>
      </c>
      <c r="E11" s="7">
        <f>IF('T3-2a. Foreign banks'!F18="","..",IF('T3-2a. Foreign banks'!F18="Yes",1,0))</f>
        <v>0</v>
      </c>
      <c r="F11" s="7">
        <f>IF('T3-2a. Foreign banks'!G18="","..",IF('T3-2a. Foreign banks'!G18="Yes",1,0))</f>
        <v>1</v>
      </c>
      <c r="G11" s="7">
        <f>IF('T3-2a. Foreign banks'!H18="","..",IF('T3-2a. Foreign banks'!H18="Yes",1,0))</f>
        <v>1</v>
      </c>
      <c r="H11" s="7">
        <f>IF('T3-2a. Foreign banks'!I18="","..",IF('T3-2a. Foreign banks'!I18="Yes",1,0))</f>
        <v>1</v>
      </c>
      <c r="I11" s="7">
        <f>IF('T3-2a. Foreign banks'!J18="","..",IF('T3-2a. Foreign banks'!J18="Yes",1,0))</f>
        <v>1</v>
      </c>
      <c r="J11" s="7">
        <f>IF('T3-2a. Foreign banks'!K18="","..",IF('T3-2a. Foreign banks'!K18="Yes",1,0))</f>
        <v>1</v>
      </c>
      <c r="K11" s="7">
        <f>IF('T3-2a. Foreign banks'!L18="","..",IF('T3-2a. Foreign banks'!L18="Yes",1,0))</f>
        <v>1</v>
      </c>
      <c r="L11" s="3">
        <f>AVERAGE(B11:K11)</f>
        <v>0.6</v>
      </c>
    </row>
    <row r="12" spans="1:12">
      <c r="A12" s="7" t="s">
        <v>18</v>
      </c>
      <c r="B12" s="7">
        <f>SUM('T3-2b. Foreign index'!C35:C37)</f>
        <v>0.8</v>
      </c>
      <c r="C12" s="7">
        <f>SUM('T3-2b. Foreign index'!D35:D37)</f>
        <v>0</v>
      </c>
      <c r="D12" s="7">
        <f>SUM('T3-2b. Foreign index'!E35:E37)</f>
        <v>0</v>
      </c>
      <c r="E12" s="7">
        <f>SUM('T3-2b. Foreign index'!F35:F37)</f>
        <v>0.7</v>
      </c>
      <c r="F12" s="7">
        <f>SUM('T3-2b. Foreign index'!G35:G37)</f>
        <v>0.3</v>
      </c>
      <c r="G12" s="7">
        <f>SUM('T3-2b. Foreign index'!H35:H37)</f>
        <v>0</v>
      </c>
      <c r="H12" s="7">
        <f>SUM('T3-2b. Foreign index'!I35:I37)</f>
        <v>0.5</v>
      </c>
      <c r="I12" s="7">
        <f>SUM('T3-2b. Foreign index'!J35:J37)</f>
        <v>0</v>
      </c>
      <c r="J12" s="7">
        <f>SUM('T3-2b. Foreign index'!K35:K37)</f>
        <v>0.5</v>
      </c>
      <c r="K12" s="7">
        <f>SUM('T3-2b. Foreign index'!L35:L37)</f>
        <v>1</v>
      </c>
      <c r="L12" s="67">
        <f>AVERAGE(B12:K12)</f>
        <v>0.38</v>
      </c>
    </row>
    <row r="13" spans="1:12">
      <c r="A13" s="10" t="s">
        <v>19</v>
      </c>
      <c r="B13" s="19">
        <f>SUM('T3-2b. Foreign index'!C42:C45)</f>
        <v>0.5</v>
      </c>
      <c r="C13" s="19">
        <f>SUM('T3-2b. Foreign index'!D42:D45)</f>
        <v>0</v>
      </c>
      <c r="D13" s="19">
        <f>SUM('T3-2b. Foreign index'!E42:E45)</f>
        <v>0</v>
      </c>
      <c r="E13" s="19">
        <f>SUM('T3-2b. Foreign index'!F42:F45)</f>
        <v>0.60000000000000009</v>
      </c>
      <c r="F13" s="19">
        <f>SUM('T3-2b. Foreign index'!G42:G45)</f>
        <v>0.4</v>
      </c>
      <c r="G13" s="19">
        <f>SUM('T3-2b. Foreign index'!H42:H45)</f>
        <v>0.9</v>
      </c>
      <c r="H13" s="19">
        <f>SUM('T3-2b. Foreign index'!I42:I45)</f>
        <v>0</v>
      </c>
      <c r="I13" s="19">
        <f>SUM('T3-2b. Foreign index'!J42:J45)</f>
        <v>0.2</v>
      </c>
      <c r="J13" s="19">
        <f>SUM('T3-2b. Foreign index'!K42:K45)</f>
        <v>0.4</v>
      </c>
      <c r="K13" s="19">
        <f>SUM('T3-2b. Foreign index'!L42:L45)</f>
        <v>0.4</v>
      </c>
      <c r="L13" s="67">
        <f>AVERAGE(B13:K13)</f>
        <v>0.33999999999999997</v>
      </c>
    </row>
    <row r="14" spans="1:12">
      <c r="A14" s="10" t="s">
        <v>20</v>
      </c>
      <c r="B14" s="25">
        <f>SUM('T3-2b. Foreign index'!C49:C53)</f>
        <v>0</v>
      </c>
      <c r="C14" s="25">
        <f>SUM('T3-2b. Foreign index'!D49:D53)</f>
        <v>0</v>
      </c>
      <c r="D14" s="25">
        <f>SUM('T3-2b. Foreign index'!E49:E53)</f>
        <v>0</v>
      </c>
      <c r="E14" s="25">
        <f>SUM('T3-2b. Foreign index'!F49:F53)</f>
        <v>0</v>
      </c>
      <c r="F14" s="25">
        <f>SUM('T3-2b. Foreign index'!G49:G53)</f>
        <v>0.25</v>
      </c>
      <c r="G14" s="25">
        <f>SUM('T3-2b. Foreign index'!H49:H53)</f>
        <v>1</v>
      </c>
      <c r="H14" s="25">
        <f>SUM('T3-2b. Foreign index'!I49:I53)</f>
        <v>0</v>
      </c>
      <c r="I14" s="25">
        <f>SUM('T3-2b. Foreign index'!J49:J53)</f>
        <v>0</v>
      </c>
      <c r="J14" s="25">
        <f>SUM('T3-2b. Foreign index'!K49:K53)</f>
        <v>0</v>
      </c>
      <c r="K14" s="25">
        <f>SUM('T3-2b. Foreign index'!L49:L53)</f>
        <v>0.25</v>
      </c>
      <c r="L14" s="67">
        <f>AVERAGE(B14:K14)</f>
        <v>0.15</v>
      </c>
    </row>
    <row r="15" spans="1:12">
      <c r="A15" s="10" t="s">
        <v>21</v>
      </c>
      <c r="B15" s="25">
        <f>SUM('T3-2b. Foreign index'!C58:C62)</f>
        <v>0</v>
      </c>
      <c r="C15" s="25">
        <f>SUM('T3-2b. Foreign index'!D58:D62)</f>
        <v>0</v>
      </c>
      <c r="D15" s="25">
        <f>SUM('T3-2b. Foreign index'!E58:E62)</f>
        <v>0.25</v>
      </c>
      <c r="E15" s="25">
        <f>SUM('T3-2b. Foreign index'!F58:F62)</f>
        <v>0</v>
      </c>
      <c r="F15" s="25">
        <f>SUM('T3-2b. Foreign index'!G58:G62)</f>
        <v>0.75</v>
      </c>
      <c r="G15" s="25">
        <f>SUM('T3-2b. Foreign index'!H58:H62)</f>
        <v>1</v>
      </c>
      <c r="H15" s="25">
        <f>SUM('T3-2b. Foreign index'!I58:I62)</f>
        <v>0.5</v>
      </c>
      <c r="I15" s="25">
        <f>SUM('T3-2b. Foreign index'!J58:J62)</f>
        <v>0</v>
      </c>
      <c r="J15" s="25">
        <f>SUM('T3-2b. Foreign index'!K58:K62)</f>
        <v>0</v>
      </c>
      <c r="K15" s="25">
        <f>SUM('T3-2b. Foreign index'!L58:L62)</f>
        <v>0.25</v>
      </c>
      <c r="L15" s="67">
        <f>AVERAGE(B15:K15)</f>
        <v>0.27500000000000002</v>
      </c>
    </row>
    <row r="16" spans="1:12" ht="12.75" customHeight="1">
      <c r="A16" s="10" t="s">
        <v>22</v>
      </c>
      <c r="B16" s="25"/>
      <c r="F16" s="10"/>
    </row>
    <row r="17" spans="1:12">
      <c r="A17" s="15" t="s">
        <v>217</v>
      </c>
      <c r="B17" s="25">
        <f>IF('T3-2a. Foreign banks'!C66="Not allowed",1,IF('T3-2a. Foreign banks'!C67="","..",IF('T3-2a. Foreign banks'!C67="All",0,IF('T3-2a. Foreign banks'!C67="Some",0.5,IF('T3-2a. Foreign banks'!C67="Only through subsidiaries",0.5,IF('T3-2a. Foreign banks'!C67="None",1))))))</f>
        <v>0</v>
      </c>
      <c r="C17" s="25">
        <f>IF('T3-2a. Foreign banks'!D66="Not allowed",1,IF('T3-2a. Foreign banks'!D67="","..",IF('T3-2a. Foreign banks'!D67="All",0,IF('T3-2a. Foreign banks'!D67="Some",0.5,IF('T3-2a. Foreign banks'!D67="Only through subsidiaries",0.5,IF('T3-2a. Foreign banks'!D67="None",1))))))</f>
        <v>0</v>
      </c>
      <c r="D17" s="25">
        <f>IF('T3-2a. Foreign banks'!E66="Not allowed",1,IF('T3-2a. Foreign banks'!E67="","..",IF('T3-2a. Foreign banks'!E67="All",0,IF('T3-2a. Foreign banks'!E67="Some",0.5,IF('T3-2a. Foreign banks'!E67="Only through subsidiaries",0.5,IF('T3-2a. Foreign banks'!E67="None",1))))))</f>
        <v>0</v>
      </c>
      <c r="E17" s="25">
        <f>IF('T3-2a. Foreign banks'!F66="Not allowed",1,IF('T3-2a. Foreign banks'!F67="","..",IF('T3-2a. Foreign banks'!F67="All",0,IF('T3-2a. Foreign banks'!F67="Some",0.5,IF('T3-2a. Foreign banks'!F67="Only through subsidiaries",0.5,IF('T3-2a. Foreign banks'!F67="None",1))))))</f>
        <v>0.5</v>
      </c>
      <c r="F17" s="25">
        <f>IF('T3-2a. Foreign banks'!G66="Not allowed",1,IF('T3-2a. Foreign banks'!G67="","..",IF('T3-2a. Foreign banks'!G67="All",0,IF('T3-2a. Foreign banks'!G67="Some",0.5,IF('T3-2a. Foreign banks'!G67="Only through subsidiaries",0.5,IF('T3-2a. Foreign banks'!G67="None",1))))))</f>
        <v>0.5</v>
      </c>
      <c r="G17" s="25">
        <f>IF('T3-2a. Foreign banks'!H66="Not allowed",1,IF('T3-2a. Foreign banks'!H67="","..",IF('T3-2a. Foreign banks'!H67="All",0,IF('T3-2a. Foreign banks'!H67="Some",0.5,IF('T3-2a. Foreign banks'!H67="Only through subsidiaries",0.5,IF('T3-2a. Foreign banks'!H67="None",1))))))</f>
        <v>1</v>
      </c>
      <c r="H17" s="25">
        <f>IF('T3-2a. Foreign banks'!I66="Not allowed",1,IF('T3-2a. Foreign banks'!I67="","..",IF('T3-2a. Foreign banks'!I67="All",0,IF('T3-2a. Foreign banks'!I67="Some",0.5,IF('T3-2a. Foreign banks'!I67="Only through subsidiaries",0.5,IF('T3-2a. Foreign banks'!I67="None",1))))))</f>
        <v>0</v>
      </c>
      <c r="I17" s="25">
        <f>IF('T3-2a. Foreign banks'!J66="Not allowed",1,IF('T3-2a. Foreign banks'!J67="","..",IF('T3-2a. Foreign banks'!J67="All",0,IF('T3-2a. Foreign banks'!J67="Some",0.5,IF('T3-2a. Foreign banks'!J67="Only through subsidiaries",0.5,IF('T3-2a. Foreign banks'!J67="None",1))))))</f>
        <v>0</v>
      </c>
      <c r="J17" s="25">
        <f>IF('T3-2a. Foreign banks'!K66="Not allowed",1,IF('T3-2a. Foreign banks'!K67="","..",IF('T3-2a. Foreign banks'!K67="All",0,IF('T3-2a. Foreign banks'!K67="Some",0.5,IF('T3-2a. Foreign banks'!K67="Only through subsidiaries",0.5,IF('T3-2a. Foreign banks'!K67="None",1))))))</f>
        <v>0.5</v>
      </c>
      <c r="K17" s="25">
        <f>IF('T3-2a. Foreign banks'!L66="Not allowed",1,IF('T3-2a. Foreign banks'!L67="","..",IF('T3-2a. Foreign banks'!L67="All",0,IF('T3-2a. Foreign banks'!L67="Some",0.5,IF('T3-2a. Foreign banks'!L67="Only through subsidiaries",0.5,IF('T3-2a. Foreign banks'!L67="None",1))))))</f>
        <v>0</v>
      </c>
      <c r="L17" s="3">
        <f>AVERAGE(B17:K17)</f>
        <v>0.25</v>
      </c>
    </row>
    <row r="18" spans="1:12">
      <c r="A18" s="15" t="s">
        <v>220</v>
      </c>
      <c r="B18" s="25">
        <f>IF('T3-2a. Foreign banks'!C66="Not allowed",1,IF('T3-2a. Foreign banks'!C70="","..",IF('T3-2a. Foreign banks'!C70="All",0,IF('T3-2a. Foreign banks'!C70="Some",0.5,IF('T3-2a. Foreign banks'!C70="Only through subsidiaries",0.5,IF('T3-2a. Foreign banks'!C70="None",1))))))</f>
        <v>0</v>
      </c>
      <c r="C18" s="25">
        <f>IF('T3-2a. Foreign banks'!D66="Not allowed",1,IF('T3-2a. Foreign banks'!D70="","..",IF('T3-2a. Foreign banks'!D70="All",0,IF('T3-2a. Foreign banks'!D70="Some",0.5,IF('T3-2a. Foreign banks'!D70="Only through subsidiaries",0.5,IF('T3-2a. Foreign banks'!D70="None",1))))))</f>
        <v>0</v>
      </c>
      <c r="D18" s="25">
        <f>IF('T3-2a. Foreign banks'!E66="Not allowed",1,IF('T3-2a. Foreign banks'!E70="","..",IF('T3-2a. Foreign banks'!E70="All",0,IF('T3-2a. Foreign banks'!E70="Some",0.5,IF('T3-2a. Foreign banks'!E70="Only through subsidiaries",0.5,IF('T3-2a. Foreign banks'!E70="None",1))))))</f>
        <v>0.5</v>
      </c>
      <c r="E18" s="25">
        <f>IF('T3-2a. Foreign banks'!F66="Not allowed",1,IF('T3-2a. Foreign banks'!F70="","..",IF('T3-2a. Foreign banks'!F70="All",0,IF('T3-2a. Foreign banks'!F70="Some",0.5,IF('T3-2a. Foreign banks'!F70="Only through subsidiaries",0.5,IF('T3-2a. Foreign banks'!F70="None",1))))))</f>
        <v>0</v>
      </c>
      <c r="F18" s="25">
        <f>IF('T3-2a. Foreign banks'!G66="Not allowed",1,IF('T3-2a. Foreign banks'!G70="","..",IF('T3-2a. Foreign banks'!G70="All",0,IF('T3-2a. Foreign banks'!G70="Some",0.5,IF('T3-2a. Foreign banks'!G70="Only through subsidiaries",0.5,IF('T3-2a. Foreign banks'!G70="None",1))))))</f>
        <v>0.5</v>
      </c>
      <c r="G18" s="25">
        <f>IF('T3-2a. Foreign banks'!H66="Not allowed",1,IF('T3-2a. Foreign banks'!H70="","..",IF('T3-2a. Foreign banks'!H70="All",0,IF('T3-2a. Foreign banks'!H70="Some",0.5,IF('T3-2a. Foreign banks'!H70="Only through subsidiaries",0.5,IF('T3-2a. Foreign banks'!H70="None",1))))))</f>
        <v>1</v>
      </c>
      <c r="H18" s="25">
        <f>IF('T3-2a. Foreign banks'!I66="Not allowed",1,IF('T3-2a. Foreign banks'!I70="","..",IF('T3-2a. Foreign banks'!I70="All",0,IF('T3-2a. Foreign banks'!I70="Some",0.5,IF('T3-2a. Foreign banks'!I70="Only through subsidiaries",0.5,IF('T3-2a. Foreign banks'!I70="None",1))))))</f>
        <v>0</v>
      </c>
      <c r="I18" s="25">
        <f>IF('T3-2a. Foreign banks'!J66="Not allowed",1,IF('T3-2a. Foreign banks'!J70="","..",IF('T3-2a. Foreign banks'!J70="All",0,IF('T3-2a. Foreign banks'!J70="Some",0.5,IF('T3-2a. Foreign banks'!J70="Only through subsidiaries",0.5,IF('T3-2a. Foreign banks'!J70="None",1))))))</f>
        <v>0</v>
      </c>
      <c r="J18" s="25">
        <f>IF('T3-2a. Foreign banks'!K66="Not allowed",1,IF('T3-2a. Foreign banks'!K70="","..",IF('T3-2a. Foreign banks'!K70="All",0,IF('T3-2a. Foreign banks'!K70="Some",0.5,IF('T3-2a. Foreign banks'!K70="Only through subsidiaries",0.5,IF('T3-2a. Foreign banks'!K70="None",1))))))</f>
        <v>0.5</v>
      </c>
      <c r="K18" s="25">
        <f>IF('T3-2a. Foreign banks'!L66="Not allowed",1,IF('T3-2a. Foreign banks'!L70="","..",IF('T3-2a. Foreign banks'!L70="All",0,IF('T3-2a. Foreign banks'!L70="Some",0.5,IF('T3-2a. Foreign banks'!L70="Only through subsidiaries",0.5,IF('T3-2a. Foreign banks'!L70="None",1))))))</f>
        <v>0</v>
      </c>
      <c r="L18" s="67">
        <f>AVERAGE(B18:K18)</f>
        <v>0.25</v>
      </c>
    </row>
    <row r="19" spans="1:12">
      <c r="A19" s="10" t="s">
        <v>23</v>
      </c>
      <c r="B19" s="25">
        <f>SUM('T3-2b. Foreign index'!C75:C77)</f>
        <v>0.5</v>
      </c>
      <c r="C19" s="25">
        <f>SUM('T3-2b. Foreign index'!D75:D77)</f>
        <v>0.5</v>
      </c>
      <c r="D19" s="25">
        <f>SUM('T3-2b. Foreign index'!E75:E77)</f>
        <v>0.5</v>
      </c>
      <c r="E19" s="25">
        <f>SUM('T3-2b. Foreign index'!F75:F77)</f>
        <v>0</v>
      </c>
      <c r="F19" s="25">
        <f>SUM('T3-2b. Foreign index'!G75:G77)</f>
        <v>0.5</v>
      </c>
      <c r="G19" s="25">
        <f>SUM('T3-2b. Foreign index'!H75:H77)</f>
        <v>1</v>
      </c>
      <c r="H19" s="25">
        <f>SUM('T3-2b. Foreign index'!I75:I77)</f>
        <v>0.5</v>
      </c>
      <c r="I19" s="25">
        <f>SUM('T3-2b. Foreign index'!J75:J77)</f>
        <v>1</v>
      </c>
      <c r="J19" s="25">
        <f>SUM('T3-2b. Foreign index'!K75:K77)</f>
        <v>0.5</v>
      </c>
      <c r="K19" s="25">
        <f>SUM('T3-2b. Foreign index'!L75:L77)</f>
        <v>0.5</v>
      </c>
      <c r="L19" s="3">
        <f>AVERAGE(B19:K19)</f>
        <v>0.55000000000000004</v>
      </c>
    </row>
    <row r="20" spans="1:12">
      <c r="A20" s="8"/>
      <c r="B20" s="7"/>
    </row>
    <row r="21" spans="1:12">
      <c r="A21" s="14" t="s">
        <v>228</v>
      </c>
      <c r="B21" s="28"/>
      <c r="E21" s="10"/>
    </row>
    <row r="22" spans="1:12">
      <c r="A22" s="10" t="s">
        <v>24</v>
      </c>
      <c r="B22" s="19"/>
      <c r="F22" s="10"/>
      <c r="G22" s="10"/>
    </row>
    <row r="23" spans="1:12">
      <c r="A23" s="15" t="s">
        <v>231</v>
      </c>
      <c r="B23" s="19">
        <f>SUM('T3-2b. Foreign index'!C85:C88)</f>
        <v>0</v>
      </c>
      <c r="C23" s="19">
        <f>SUM('T3-2b. Foreign index'!D85:D88)</f>
        <v>0</v>
      </c>
      <c r="D23" s="19">
        <f>SUM('T3-2b. Foreign index'!E85:E88)</f>
        <v>0</v>
      </c>
      <c r="E23" s="19">
        <f>SUM('T3-2b. Foreign index'!F85:F88)</f>
        <v>1</v>
      </c>
      <c r="F23" s="19">
        <f>SUM('T3-2b. Foreign index'!G85:G88)</f>
        <v>1</v>
      </c>
      <c r="G23" s="32">
        <f>SUM('T3-2b. Foreign index'!H85:H88)</f>
        <v>0.33333333333333331</v>
      </c>
      <c r="H23" s="19">
        <f>SUM('T3-2b. Foreign index'!I85:I88)</f>
        <v>0</v>
      </c>
      <c r="I23" s="19">
        <f>SUM('T3-2b. Foreign index'!J85:J88)</f>
        <v>0</v>
      </c>
      <c r="J23" s="19">
        <f>SUM('T3-2b. Foreign index'!K85:K88)</f>
        <v>0</v>
      </c>
      <c r="K23" s="19">
        <f>SUM('T3-2b. Foreign index'!L85:L88)</f>
        <v>1</v>
      </c>
      <c r="L23" s="67">
        <f>AVERAGE(B23:K23)</f>
        <v>0.33333333333333337</v>
      </c>
    </row>
    <row r="24" spans="1:12">
      <c r="A24" s="15" t="s">
        <v>236</v>
      </c>
      <c r="B24" s="19">
        <f>SUM('T3-2b. Foreign index'!C91:C94)</f>
        <v>0</v>
      </c>
      <c r="C24" s="19">
        <f>SUM('T3-2b. Foreign index'!D91:D94)</f>
        <v>0</v>
      </c>
      <c r="D24" s="19">
        <f>SUM('T3-2b. Foreign index'!E91:E94)</f>
        <v>0</v>
      </c>
      <c r="E24" s="19">
        <f>SUM('T3-2b. Foreign index'!F91:F94)</f>
        <v>1</v>
      </c>
      <c r="F24" s="19">
        <f>SUM('T3-2b. Foreign index'!G91:G94)</f>
        <v>1</v>
      </c>
      <c r="G24" s="19">
        <f>SUM('T3-2b. Foreign index'!H91:H94)</f>
        <v>1</v>
      </c>
      <c r="H24" s="19">
        <f>SUM('T3-2b. Foreign index'!I91:I94)</f>
        <v>0</v>
      </c>
      <c r="I24" s="19">
        <f>SUM('T3-2b. Foreign index'!J91:J94)</f>
        <v>0.33333333333333331</v>
      </c>
      <c r="J24" s="19">
        <f>SUM('T3-2b. Foreign index'!K91:K94)</f>
        <v>0</v>
      </c>
      <c r="K24" s="19">
        <f>SUM('T3-2b. Foreign index'!L91:L94)</f>
        <v>0</v>
      </c>
      <c r="L24" s="3">
        <f>AVERAGE(B24:K24)</f>
        <v>0.33333333333333337</v>
      </c>
    </row>
    <row r="25" spans="1:12">
      <c r="A25" s="10" t="s">
        <v>25</v>
      </c>
      <c r="B25" s="19"/>
    </row>
    <row r="26" spans="1:12">
      <c r="A26" s="15" t="s">
        <v>244</v>
      </c>
      <c r="B26" s="19">
        <f>IF('T3-2a. Foreign banks'!C99="NA","",IF('T3-2a. Foreign banks'!C99="Yes",0,IF('T3-2a. Foreign banks'!C99="Yes, with some restrictions",0.5,1)))</f>
        <v>0</v>
      </c>
      <c r="C26" s="19">
        <f>IF('T3-2a. Foreign banks'!D99="NA","",IF('T3-2a. Foreign banks'!D99="Yes",0,IF('T3-2a. Foreign banks'!D99="Yes, with some restrictions",0.5,1)))</f>
        <v>0</v>
      </c>
      <c r="D26" s="19">
        <f>IF('T3-2a. Foreign banks'!E99="NA","",IF('T3-2a. Foreign banks'!E99="Yes",0,IF('T3-2a. Foreign banks'!E99="Yes, with some restrictions",0.5,1)))</f>
        <v>0.5</v>
      </c>
      <c r="E26" s="19">
        <f>IF('T3-2a. Foreign banks'!F99="NA","",IF('T3-2a. Foreign banks'!F99="Yes",0,IF('T3-2a. Foreign banks'!F99="Yes, with some restrictions",0.5,1)))</f>
        <v>0.5</v>
      </c>
      <c r="F26" s="19">
        <f>IF('T3-2a. Foreign banks'!G99="NA","",IF('T3-2a. Foreign banks'!G99="Yes",0,IF('T3-2a. Foreign banks'!G99="Yes, with some restrictions",0.5,1)))</f>
        <v>0</v>
      </c>
      <c r="G26" s="19">
        <f>IF('T3-2a. Foreign banks'!H99="NA","",IF('T3-2a. Foreign banks'!H99="Yes",0,IF('T3-2a. Foreign banks'!H99="Yes, with some restrictions",0.5,1)))</f>
        <v>0.5</v>
      </c>
      <c r="H26" s="19">
        <f>IF('T3-2a. Foreign banks'!I99="NA","",IF('T3-2a. Foreign banks'!I99="Yes",0,IF('T3-2a. Foreign banks'!I99="Yes, with some restrictions",0.5,1)))</f>
        <v>0</v>
      </c>
      <c r="I26" s="19">
        <f>IF('T3-2a. Foreign banks'!J99="NA","",IF('T3-2a. Foreign banks'!J99="Yes",0,IF('T3-2a. Foreign banks'!J99="Yes, with some restrictions",0.5,1)))</f>
        <v>0</v>
      </c>
      <c r="J26" s="19">
        <f>IF('T3-2a. Foreign banks'!K99="NA","",IF('T3-2a. Foreign banks'!K99="Yes",0,IF('T3-2a. Foreign banks'!K99="Yes, with some restrictions",0.5,1)))</f>
        <v>1</v>
      </c>
      <c r="K26" s="19">
        <f>IF('T3-2a. Foreign banks'!L99="NA","",IF('T3-2a. Foreign banks'!L99="Yes",0,IF('T3-2a. Foreign banks'!L99="Yes, with some restrictions",0.5,1)))</f>
        <v>0.5</v>
      </c>
      <c r="L26" s="3">
        <f>AVERAGE(B26:K26)</f>
        <v>0.3</v>
      </c>
    </row>
    <row r="27" spans="1:12">
      <c r="A27" s="15" t="s">
        <v>246</v>
      </c>
      <c r="B27" s="19">
        <f>IF('T3-2a. Foreign banks'!C101="NA","",IF('T3-2a. Foreign banks'!C101="Yes",0,IF('T3-2a. Foreign banks'!C101="Yes, with some restrictions",0.5,1)))</f>
        <v>1</v>
      </c>
      <c r="C27" s="19">
        <f>IF('T3-2a. Foreign banks'!D101="NA","",IF('T3-2a. Foreign banks'!D101="Yes",0,IF('T3-2a. Foreign banks'!D101="Yes, with some restrictions",0.5,1)))</f>
        <v>0</v>
      </c>
      <c r="D27" s="19">
        <f>IF('T3-2a. Foreign banks'!E101="NA","",IF('T3-2a. Foreign banks'!E101="Yes",0,IF('T3-2a. Foreign banks'!E101="Yes, with some restrictions",0.5,1)))</f>
        <v>0</v>
      </c>
      <c r="E27" s="19">
        <f>IF('T3-2a. Foreign banks'!F101="NA","",IF('T3-2a. Foreign banks'!F101="Yes",0,IF('T3-2a. Foreign banks'!F101="Yes, with some restrictions",0.5,1)))</f>
        <v>0.5</v>
      </c>
      <c r="F27" s="19">
        <f>IF('T3-2a. Foreign banks'!G101="NA","",IF('T3-2a. Foreign banks'!G101="Yes",0,IF('T3-2a. Foreign banks'!G101="Yes, with some restrictions",0.5,1)))</f>
        <v>0</v>
      </c>
      <c r="G27" s="19">
        <f>IF('T3-2a. Foreign banks'!H101="NA","",IF('T3-2a. Foreign banks'!H101="Yes",0,IF('T3-2a. Foreign banks'!H101="Yes, with some restrictions",0.5,1)))</f>
        <v>0.5</v>
      </c>
      <c r="H27" s="19">
        <f>IF('T3-2a. Foreign banks'!I101="NA","",IF('T3-2a. Foreign banks'!I101="Yes",0,IF('T3-2a. Foreign banks'!I101="Yes, with some restrictions",0.5,1)))</f>
        <v>1</v>
      </c>
      <c r="I27" s="19">
        <f>IF('T3-2a. Foreign banks'!J101="NA","",IF('T3-2a. Foreign banks'!J101="Yes",0,IF('T3-2a. Foreign banks'!J101="Yes, with some restrictions",0.5,1)))</f>
        <v>0</v>
      </c>
      <c r="J27" s="19">
        <f>IF('T3-2a. Foreign banks'!K101="NA","",IF('T3-2a. Foreign banks'!K101="Yes",0,IF('T3-2a. Foreign banks'!K101="Yes, with some restrictions",0.5,1)))</f>
        <v>1</v>
      </c>
      <c r="K27" s="19">
        <f>IF('T3-2a. Foreign banks'!L101="NA","",IF('T3-2a. Foreign banks'!L101="Yes",0,IF('T3-2a. Foreign banks'!L101="Yes, with some restrictions",0.5,1)))</f>
        <v>0.5</v>
      </c>
      <c r="L27" s="67">
        <f>AVERAGE(B27:K27)</f>
        <v>0.45</v>
      </c>
    </row>
    <row r="28" spans="1:12">
      <c r="A28" s="8"/>
      <c r="B28" s="7"/>
    </row>
    <row r="29" spans="1:12">
      <c r="A29" s="14" t="s">
        <v>237</v>
      </c>
      <c r="B29" s="28"/>
    </row>
    <row r="30" spans="1:12">
      <c r="A30" s="10" t="s">
        <v>26</v>
      </c>
      <c r="B30" s="25">
        <f>SUM('T3-2b. Foreign index'!C108:C110)</f>
        <v>0</v>
      </c>
      <c r="C30" s="25">
        <f>SUM('T3-2b. Foreign index'!D108:D110)</f>
        <v>0</v>
      </c>
      <c r="D30" s="25">
        <f>SUM('T3-2b. Foreign index'!E108:E110)</f>
        <v>0</v>
      </c>
      <c r="E30" s="25">
        <f>SUM('T3-2b. Foreign index'!F108:F110)</f>
        <v>0</v>
      </c>
      <c r="F30" s="25">
        <f>SUM('T3-2b. Foreign index'!G108:G110)</f>
        <v>0</v>
      </c>
      <c r="G30" s="25">
        <f>SUM('T3-2b. Foreign index'!H108:H110)</f>
        <v>0</v>
      </c>
      <c r="H30" s="25">
        <f>SUM('T3-2b. Foreign index'!I108:I110)</f>
        <v>1</v>
      </c>
      <c r="I30" s="25">
        <f>SUM('T3-2b. Foreign index'!J108:J110)</f>
        <v>0</v>
      </c>
      <c r="J30" s="25">
        <f>SUM('T3-2b. Foreign index'!K108:K110)</f>
        <v>0</v>
      </c>
      <c r="K30" s="25">
        <f>SUM('T3-2b. Foreign index'!L108:L110)</f>
        <v>0.5</v>
      </c>
      <c r="L30" s="67">
        <f>AVERAGE(B30:K30)</f>
        <v>0.15</v>
      </c>
    </row>
    <row r="31" spans="1:12">
      <c r="A31" s="8"/>
      <c r="B31" s="7"/>
      <c r="L31" s="67"/>
    </row>
    <row r="32" spans="1:12">
      <c r="A32" s="14" t="s">
        <v>239</v>
      </c>
      <c r="B32" s="28"/>
    </row>
    <row r="33" spans="1:12">
      <c r="A33" s="7" t="s">
        <v>27</v>
      </c>
      <c r="B33" s="19">
        <f>IF('T3-2a. Foreign banks'!C116="NA","",IF('T3-2a. Foreign banks'!C116="not allowed",1,IF('T3-2a. Foreign banks'!C116="Yes",1,0)))</f>
        <v>1</v>
      </c>
      <c r="C33" s="19">
        <f>IF('T3-2a. Foreign banks'!D116="NA","",IF('T3-2a. Foreign banks'!D116="not allowed",1,IF('T3-2a. Foreign banks'!D116="Yes",1,0)))</f>
        <v>1</v>
      </c>
      <c r="D33" s="19">
        <f>IF('T3-2a. Foreign banks'!E116="NA","",IF('T3-2a. Foreign banks'!E116="not allowed",1,IF('T3-2a. Foreign banks'!E116="Yes",1,0)))</f>
        <v>1</v>
      </c>
      <c r="E33" s="19">
        <f>IF('T3-2a. Foreign banks'!F116="NA","",IF('T3-2a. Foreign banks'!F116="not allowed",1,IF('T3-2a. Foreign banks'!F116="Yes",1,0)))</f>
        <v>1</v>
      </c>
      <c r="F33" s="19">
        <f>IF('T3-2a. Foreign banks'!G116="NA","",IF('T3-2a. Foreign banks'!G116="not allowed",1,IF('T3-2a. Foreign banks'!G116="Yes",1,0)))</f>
        <v>0</v>
      </c>
      <c r="G33" s="19">
        <f>IF('T3-2a. Foreign banks'!H116="NA","",IF('T3-2a. Foreign banks'!H116="not allowed",1,IF('T3-2a. Foreign banks'!H116="Yes",1,0)))</f>
        <v>1</v>
      </c>
      <c r="H33" s="19">
        <f>IF('T3-2a. Foreign banks'!I116="NA","",IF('T3-2a. Foreign banks'!I116="not allowed",1,IF('T3-2a. Foreign banks'!I116="Yes",1,0)))</f>
        <v>1</v>
      </c>
      <c r="I33" s="19">
        <f>IF('T3-2a. Foreign banks'!J116="NA","",IF('T3-2a. Foreign banks'!J116="not allowed",1,IF('T3-2a. Foreign banks'!J116="Yes",1,0)))</f>
        <v>1</v>
      </c>
      <c r="J33" s="19">
        <f>IF('T3-2a. Foreign banks'!K116="NA","",IF('T3-2a. Foreign banks'!K116="not allowed",1,IF('T3-2a. Foreign banks'!K116="Yes",1,0)))</f>
        <v>1</v>
      </c>
      <c r="K33" s="19">
        <f>IF('T3-2a. Foreign banks'!L116="NA","",IF('T3-2a. Foreign banks'!L116="not allowed",1,IF('T3-2a. Foreign banks'!L116="Yes",1,0)))</f>
        <v>1</v>
      </c>
      <c r="L33" s="3">
        <f>AVERAGE(B33:K33)</f>
        <v>0.9</v>
      </c>
    </row>
    <row r="34" spans="1:12">
      <c r="A34" s="10" t="s">
        <v>28</v>
      </c>
      <c r="B34" s="19">
        <f>IF('T3-2a. Foreign banks'!C125="NA","",IF('T3-2a. Foreign banks'!C125="not allowed",1,IF('T3-2a. Foreign banks'!C125="Yes",1,0)))</f>
        <v>0</v>
      </c>
      <c r="C34" s="19">
        <f>IF('T3-2a. Foreign banks'!D125="NA","",IF('T3-2a. Foreign banks'!D125="not allowed",1,IF('T3-2a. Foreign banks'!D125="Yes",1,0)))</f>
        <v>0</v>
      </c>
      <c r="D34" s="19">
        <f>IF('T3-2a. Foreign banks'!E125="NA","",IF('T3-2a. Foreign banks'!E125="not allowed",1,IF('T3-2a. Foreign banks'!E125="Yes",1,0)))</f>
        <v>1</v>
      </c>
      <c r="E34" s="19">
        <f>IF('T3-2a. Foreign banks'!F125="NA","",IF('T3-2a. Foreign banks'!F125="not allowed",1,IF('T3-2a. Foreign banks'!F125="Yes",1,0)))</f>
        <v>0</v>
      </c>
      <c r="F34" s="19">
        <f>IF('T3-2a. Foreign banks'!G125="NA","",IF('T3-2a. Foreign banks'!G125="not allowed",1,IF('T3-2a. Foreign banks'!G125="Yes",1,0)))</f>
        <v>0</v>
      </c>
      <c r="G34" s="19">
        <f>IF('T3-2a. Foreign banks'!H125="NA","",IF('T3-2a. Foreign banks'!H125="not allowed",1,IF('T3-2a. Foreign banks'!H125="Yes",1,0)))</f>
        <v>1</v>
      </c>
      <c r="H34" s="19">
        <f>IF('T3-2a. Foreign banks'!I125="NA","",IF('T3-2a. Foreign banks'!I125="not allowed",1,IF('T3-2a. Foreign banks'!I125="Yes",1,0)))</f>
        <v>1</v>
      </c>
      <c r="I34" s="19">
        <f>IF('T3-2a. Foreign banks'!J125="NA","",IF('T3-2a. Foreign banks'!J125="not allowed",1,IF('T3-2a. Foreign banks'!J125="Yes",1,0)))</f>
        <v>0</v>
      </c>
      <c r="J34" s="19">
        <f>IF('T3-2a. Foreign banks'!K125="NA","",IF('T3-2a. Foreign banks'!K125="not allowed",1,IF('T3-2a. Foreign banks'!K125="Yes",1,0)))</f>
        <v>0</v>
      </c>
      <c r="K34" s="19">
        <f>IF('T3-2a. Foreign banks'!L125="NA","",IF('T3-2a. Foreign banks'!L125="not allowed",1,IF('T3-2a. Foreign banks'!L125="Yes",1,0)))</f>
        <v>0</v>
      </c>
      <c r="L34" s="3">
        <f>AVERAGE(B34:K34)</f>
        <v>0.3</v>
      </c>
    </row>
    <row r="35" spans="1:12">
      <c r="A35" s="10" t="s">
        <v>29</v>
      </c>
      <c r="B35" s="19">
        <f>IF('T3-2a. Foreign banks'!C134="NA","",IF('T3-2a. Foreign banks'!C134="..","..",IF('T3-2a. Foreign banks'!C134="Not allowed",1,IF('T3-2a. Foreign banks'!C134&lt;31,0.75,IF('T3-2a. Foreign banks'!C134&lt;61,0.5,IF('T3-2a. Foreign banks'!C134&lt;91,0.25,0))))))</f>
        <v>0.75</v>
      </c>
      <c r="C35" s="19">
        <f>IF('T3-2a. Foreign banks'!D134="NA","",IF('T3-2a. Foreign banks'!D134="..","..",IF('T3-2a. Foreign banks'!D134="Not allowed",1,IF('T3-2a. Foreign banks'!D134&lt;31,0.75,IF('T3-2a. Foreign banks'!D134&lt;61,0.5,IF('T3-2a. Foreign banks'!D134&lt;91,0.25,0))))))</f>
        <v>0.75</v>
      </c>
      <c r="D35" s="19">
        <f>IF('T3-2a. Foreign banks'!E134="NA","",IF('T3-2a. Foreign banks'!E134="..","..",IF('T3-2a. Foreign banks'!E134="Not allowed",1,IF('T3-2a. Foreign banks'!E134&lt;31,0.75,IF('T3-2a. Foreign banks'!E134&lt;61,0.5,IF('T3-2a. Foreign banks'!E134&lt;91,0.25,0))))))</f>
        <v>0</v>
      </c>
      <c r="E35" s="19">
        <f>IF('T3-2a. Foreign banks'!F134="NA","",IF('T3-2a. Foreign banks'!F134="..","..",IF('T3-2a. Foreign banks'!F134="Not allowed",1,IF('T3-2a. Foreign banks'!F134&lt;31,0.75,IF('T3-2a. Foreign banks'!F134&lt;61,0.5,IF('T3-2a. Foreign banks'!F134&lt;91,0.25,0))))))</f>
        <v>0.25</v>
      </c>
      <c r="F35" s="19">
        <f>IF('T3-2a. Foreign banks'!G134="NA","",IF('T3-2a. Foreign banks'!G134="..","..",IF('T3-2a. Foreign banks'!G134="Not allowed",1,IF('T3-2a. Foreign banks'!G134&lt;31,0.75,IF('T3-2a. Foreign banks'!G134&lt;61,0.5,IF('T3-2a. Foreign banks'!G134&lt;91,0.25,0))))))</f>
        <v>0.25</v>
      </c>
      <c r="G35" s="19">
        <f>IF('T3-2a. Foreign banks'!H134="NA","",IF('T3-2a. Foreign banks'!H134="..","..",IF('T3-2a. Foreign banks'!H134="Not allowed",1,IF('T3-2a. Foreign banks'!H134&lt;31,0.75,IF('T3-2a. Foreign banks'!H134&lt;61,0.5,IF('T3-2a. Foreign banks'!H134&lt;91,0.25,0))))))</f>
        <v>0.75</v>
      </c>
      <c r="H35" s="19">
        <f>IF('T3-2a. Foreign banks'!I134="NA","",IF('T3-2a. Foreign banks'!I134="..","..",IF('T3-2a. Foreign banks'!I134="Not allowed",1,IF('T3-2a. Foreign banks'!I134&lt;31,0.75,IF('T3-2a. Foreign banks'!I134&lt;61,0.5,IF('T3-2a. Foreign banks'!I134&lt;91,0.25,0))))))</f>
        <v>0</v>
      </c>
      <c r="I35" s="19">
        <f>IF('T3-2a. Foreign banks'!J134="NA","",IF('T3-2a. Foreign banks'!J134="..","..",IF('T3-2a. Foreign banks'!J134="Not allowed",1,IF('T3-2a. Foreign banks'!J134&lt;31,0.75,IF('T3-2a. Foreign banks'!J134&lt;61,0.5,IF('T3-2a. Foreign banks'!J134&lt;91,0.25,0))))))</f>
        <v>0.5</v>
      </c>
      <c r="J35" s="19">
        <f>IF('T3-2a. Foreign banks'!K134="NA","",IF('T3-2a. Foreign banks'!K134="..","..",IF('T3-2a. Foreign banks'!K134="Not allowed",1,IF('T3-2a. Foreign banks'!K134&lt;31,0.75,IF('T3-2a. Foreign banks'!K134&lt;61,0.5,IF('T3-2a. Foreign banks'!K134&lt;91,0.25,0))))))</f>
        <v>0.25</v>
      </c>
      <c r="K35" s="19">
        <f>IF('T3-2a. Foreign banks'!L134="NA","",IF('T3-2a. Foreign banks'!L134="..","..",IF('T3-2a. Foreign banks'!L134="Not allowed",1,IF('T3-2a. Foreign banks'!L134&lt;31,0.75,IF('T3-2a. Foreign banks'!L134&lt;61,0.5,IF('T3-2a. Foreign banks'!L134&lt;91,0.25,0))))))</f>
        <v>0.25</v>
      </c>
      <c r="L35" s="3">
        <f>AVERAGE(B35:K35)</f>
        <v>0.375</v>
      </c>
    </row>
    <row r="36" spans="1:12">
      <c r="A36" s="18" t="s">
        <v>249</v>
      </c>
      <c r="B36" s="19">
        <f>IF('T3-2a. Foreign banks'!C135="NA","",IF('T3-2a. Foreign banks'!C135="..","..",IF('T3-2a. Foreign banks'!C135="Not allowed",1,IF('T3-2a. Foreign banks'!C135&lt;1.01,0.8,IF('T3-2a. Foreign banks'!C135&lt;2.01,0.6,IF('T3-2a. Foreign banks'!C135&lt;3.01,0.4,IF('T3-2a. Foreign banks'!C135&lt;4.01,0.2,0)))))))</f>
        <v>0.6</v>
      </c>
      <c r="C36" s="19">
        <f>IF('T3-2a. Foreign banks'!D135="NA","",IF('T3-2a. Foreign banks'!D135="..","..",IF('T3-2a. Foreign banks'!D135="Not allowed",1,IF('T3-2a. Foreign banks'!D135&lt;1.01,0.8,IF('T3-2a. Foreign banks'!D135&lt;2.01,0.6,IF('T3-2a. Foreign banks'!D135&lt;3.01,0.4,IF('T3-2a. Foreign banks'!D135&lt;4.01,0.2,0)))))))</f>
        <v>0.8</v>
      </c>
      <c r="D36" s="19">
        <f>IF('T3-2a. Foreign banks'!E135="NA","",IF('T3-2a. Foreign banks'!E135="..","..",IF('T3-2a. Foreign banks'!E135="Not allowed",1,IF('T3-2a. Foreign banks'!E135&lt;1.01,0.8,IF('T3-2a. Foreign banks'!E135&lt;2.01,0.6,IF('T3-2a. Foreign banks'!E135&lt;3.01,0.4,IF('T3-2a. Foreign banks'!E135&lt;4.01,0.2,0)))))))</f>
        <v>0.4</v>
      </c>
      <c r="E36" s="19">
        <f>IF('T3-2a. Foreign banks'!F135="NA","",IF('T3-2a. Foreign banks'!F135="..","..",IF('T3-2a. Foreign banks'!F135="Not allowed",1,IF('T3-2a. Foreign banks'!F135&lt;1.01,0.8,IF('T3-2a. Foreign banks'!F135&lt;2.01,0.6,IF('T3-2a. Foreign banks'!F135&lt;3.01,0.4,IF('T3-2a. Foreign banks'!F135&lt;4.01,0.2,0)))))))</f>
        <v>0.8</v>
      </c>
      <c r="F36" s="19">
        <f>IF('T3-2a. Foreign banks'!G135="NA","",IF('T3-2a. Foreign banks'!G135="..","..",IF('T3-2a. Foreign banks'!G135="Not allowed",1,IF('T3-2a. Foreign banks'!G135&lt;1.01,0.8,IF('T3-2a. Foreign banks'!G135&lt;2.01,0.6,IF('T3-2a. Foreign banks'!G135&lt;3.01,0.4,IF('T3-2a. Foreign banks'!G135&lt;4.01,0.2,0)))))))</f>
        <v>0</v>
      </c>
      <c r="G36" s="19">
        <f>IF('T3-2a. Foreign banks'!H135="NA","",IF('T3-2a. Foreign banks'!H135="..","..",IF('T3-2a. Foreign banks'!H135="Not allowed",1,IF('T3-2a. Foreign banks'!H135&lt;1.01,0.8,IF('T3-2a. Foreign banks'!H135&lt;2.01,0.6,IF('T3-2a. Foreign banks'!H135&lt;3.01,0.4,IF('T3-2a. Foreign banks'!H135&lt;4.01,0.2,0)))))))</f>
        <v>0.8</v>
      </c>
      <c r="H36" s="19">
        <f>IF('T3-2a. Foreign banks'!I135="NA","",IF('T3-2a. Foreign banks'!I135="..","..",IF('T3-2a. Foreign banks'!I135="Not allowed",1,IF('T3-2a. Foreign banks'!I135&lt;1.01,0.8,IF('T3-2a. Foreign banks'!I135&lt;2.01,0.6,IF('T3-2a. Foreign banks'!I135&lt;3.01,0.4,IF('T3-2a. Foreign banks'!I135&lt;4.01,0.2,0)))))))</f>
        <v>0</v>
      </c>
      <c r="I36" s="19">
        <f>IF('T3-2a. Foreign banks'!J135="NA","",IF('T3-2a. Foreign banks'!J135="..","..",IF('T3-2a. Foreign banks'!J135="Not allowed",1,IF('T3-2a. Foreign banks'!J135&lt;1.01,0.8,IF('T3-2a. Foreign banks'!J135&lt;2.01,0.6,IF('T3-2a. Foreign banks'!J135&lt;3.01,0.4,IF('T3-2a. Foreign banks'!J135&lt;4.01,0.2,0)))))))</f>
        <v>0.6</v>
      </c>
      <c r="J36" s="19">
        <f>IF('T3-2a. Foreign banks'!K135="NA","",IF('T3-2a. Foreign banks'!K135="..","..",IF('T3-2a. Foreign banks'!K135="Not allowed",1,IF('T3-2a. Foreign banks'!K135&lt;1.01,0.8,IF('T3-2a. Foreign banks'!K135&lt;2.01,0.6,IF('T3-2a. Foreign banks'!K135&lt;3.01,0.4,IF('T3-2a. Foreign banks'!K135&lt;4.01,0.2,0)))))))</f>
        <v>0.8</v>
      </c>
      <c r="K36" s="19">
        <f>IF('T3-2a. Foreign banks'!L135="NA","",IF('T3-2a. Foreign banks'!L135="..","..",IF('T3-2a. Foreign banks'!L135="Not allowed",1,IF('T3-2a. Foreign banks'!L135&lt;1.01,0.8,IF('T3-2a. Foreign banks'!L135&lt;2.01,0.6,IF('T3-2a. Foreign banks'!L135&lt;3.01,0.4,IF('T3-2a. Foreign banks'!L135&lt;4.01,0.2,0)))))))</f>
        <v>0.4</v>
      </c>
      <c r="L36" s="3">
        <f>AVERAGE(B36:K36)</f>
        <v>0.52</v>
      </c>
    </row>
    <row r="37" spans="1:12">
      <c r="A37" s="8"/>
      <c r="B37" s="7"/>
    </row>
    <row r="38" spans="1:12">
      <c r="A38" s="10" t="s">
        <v>251</v>
      </c>
      <c r="B38" s="25"/>
    </row>
    <row r="39" spans="1:12">
      <c r="A39" s="10" t="s">
        <v>30</v>
      </c>
      <c r="B39" s="25">
        <f>IF('T3-2a. Foreign banks'!C142="..","..",IF('T3-2a. Foreign banks'!C142="NA",0.75,(100-'T3-2a. Foreign banks'!C142)/100))</f>
        <v>0</v>
      </c>
      <c r="C39" s="25">
        <f>IF('T3-2a. Foreign banks'!D142="..","..",IF('T3-2a. Foreign banks'!D142="NA",0.75,(100-'T3-2a. Foreign banks'!D142)/100))</f>
        <v>0</v>
      </c>
      <c r="D39" s="25">
        <f>IF('T3-2a. Foreign banks'!E142="..","..",IF('T3-2a. Foreign banks'!E142="NA",0.75,(100-'T3-2a. Foreign banks'!E142)/100))</f>
        <v>0.01</v>
      </c>
      <c r="E39" s="25">
        <f>IF('T3-2a. Foreign banks'!F142="..","..",IF('T3-2a. Foreign banks'!F142="NA",0.75,(100-'T3-2a. Foreign banks'!F142)/100))</f>
        <v>0</v>
      </c>
      <c r="F39" s="25">
        <f>IF('T3-2a. Foreign banks'!G142="..","..",IF('T3-2a. Foreign banks'!G142="NA",0.75,(100-'T3-2a. Foreign banks'!G142)/100))</f>
        <v>0.7</v>
      </c>
      <c r="G39" s="25">
        <f>IF('T3-2a. Foreign banks'!H142="..","..",IF('T3-2a. Foreign banks'!H142="NA",0.75,(100-'T3-2a. Foreign banks'!H142)/100))</f>
        <v>1</v>
      </c>
      <c r="H39" s="25">
        <f>IF('T3-2a. Foreign banks'!I142="..","..",IF('T3-2a. Foreign banks'!I142="NA",0.75,(100-'T3-2a. Foreign banks'!I142)/100))</f>
        <v>0.6</v>
      </c>
      <c r="I39" s="25">
        <f>IF('T3-2a. Foreign banks'!J142="..","..",IF('T3-2a. Foreign banks'!J142="NA",0.75,(100-'T3-2a. Foreign banks'!J142)/100))</f>
        <v>0.75</v>
      </c>
      <c r="J39" s="25">
        <f>IF('T3-2a. Foreign banks'!K142="..","..",IF('T3-2a. Foreign banks'!K142="NA",0.75,(100-'T3-2a. Foreign banks'!K142)/100))</f>
        <v>0.51</v>
      </c>
      <c r="K39" s="25">
        <f>IF('T3-2a. Foreign banks'!L142="..","..",IF('T3-2a. Foreign banks'!L142="NA",0.75,(100-'T3-2a. Foreign banks'!L142)/100))</f>
        <v>0.7</v>
      </c>
      <c r="L39" s="67">
        <f>AVERAGE(B39:K39)</f>
        <v>0.42700000000000005</v>
      </c>
    </row>
    <row r="40" spans="1:12">
      <c r="A40" s="15" t="s">
        <v>171</v>
      </c>
      <c r="B40" s="25">
        <f>IF('T3-2a. Foreign banks'!C144="..","..",IF('T3-2a. Foreign banks'!C144="NA",0.75,(100-'T3-2a. Foreign banks'!C144)/100))</f>
        <v>0</v>
      </c>
      <c r="C40" s="25">
        <f>IF('T3-2a. Foreign banks'!D144="..","..",IF('T3-2a. Foreign banks'!D144="NA",0.75,(100-'T3-2a. Foreign banks'!D144)/100))</f>
        <v>0</v>
      </c>
      <c r="D40" s="25">
        <f>IF('T3-2a. Foreign banks'!E144="..","..",IF('T3-2a. Foreign banks'!E144="NA",0.75,(100-'T3-2a. Foreign banks'!E144)/100))</f>
        <v>0.01</v>
      </c>
      <c r="E40" s="25">
        <f>IF('T3-2a. Foreign banks'!F144="..","..",IF('T3-2a. Foreign banks'!F144="NA",0.75,(100-'T3-2a. Foreign banks'!F144)/100))</f>
        <v>0</v>
      </c>
      <c r="F40" s="25">
        <f>IF('T3-2a. Foreign banks'!G144="..","..",IF('T3-2a. Foreign banks'!G144="NA",0.75,(100-'T3-2a. Foreign banks'!G144)/100))</f>
        <v>0.7</v>
      </c>
      <c r="G40" s="25">
        <f>IF('T3-2a. Foreign banks'!H144="..","..",IF('T3-2a. Foreign banks'!H144="NA",0.75,(100-'T3-2a. Foreign banks'!H144)/100))</f>
        <v>1</v>
      </c>
      <c r="H40" s="25">
        <f>IF('T3-2a. Foreign banks'!I144="..","..",IF('T3-2a. Foreign banks'!I144="NA",0.75,(100-'T3-2a. Foreign banks'!I144)/100))</f>
        <v>0.6</v>
      </c>
      <c r="I40" s="25">
        <f>IF('T3-2a. Foreign banks'!J144="..","..",IF('T3-2a. Foreign banks'!J144="NA",0.75,(100-'T3-2a. Foreign banks'!J144)/100))</f>
        <v>0.75</v>
      </c>
      <c r="J40" s="25">
        <f>IF('T3-2a. Foreign banks'!K144="..","..",IF('T3-2a. Foreign banks'!K144="NA",0.75,(100-'T3-2a. Foreign banks'!K144)/100))</f>
        <v>0.51</v>
      </c>
      <c r="K40" s="25">
        <f>IF('T3-2a. Foreign banks'!L144="..","..",IF('T3-2a. Foreign banks'!L144="NA",0.75,(100-'T3-2a. Foreign banks'!L144)/100))</f>
        <v>0.7</v>
      </c>
      <c r="L40" s="67">
        <f>AVERAGE(B40:K40)</f>
        <v>0.42700000000000005</v>
      </c>
    </row>
    <row r="41" spans="1:12">
      <c r="A41" s="7"/>
      <c r="B41" s="7"/>
    </row>
    <row r="42" spans="1:12">
      <c r="A42" s="10" t="s">
        <v>36</v>
      </c>
      <c r="B42" s="25"/>
    </row>
    <row r="43" spans="1:12">
      <c r="A43" s="10" t="s">
        <v>15</v>
      </c>
      <c r="B43" s="25">
        <f>IF('T3-2a. Foreign banks'!C190="Yes",1,0)</f>
        <v>1</v>
      </c>
      <c r="C43" s="25">
        <f>IF('T3-2a. Foreign banks'!D190="Yes",1,0)</f>
        <v>0</v>
      </c>
      <c r="D43" s="25">
        <f>IF('T3-2a. Foreign banks'!E190="Yes",1,0)</f>
        <v>0</v>
      </c>
      <c r="E43" s="25">
        <f>IF('T3-2a. Foreign banks'!F190="Yes",1,0)</f>
        <v>1</v>
      </c>
      <c r="F43" s="25">
        <f>IF('T3-2a. Foreign banks'!G190="Yes",1,0)</f>
        <v>1</v>
      </c>
      <c r="G43" s="25">
        <f>IF('T3-2a. Foreign banks'!H190="Yes",1,0)</f>
        <v>1</v>
      </c>
      <c r="H43" s="25">
        <f>IF('T3-2a. Foreign banks'!I190="Yes",1,0)</f>
        <v>0</v>
      </c>
      <c r="I43" s="25">
        <f>IF('T3-2a. Foreign banks'!J190="Yes",1,0)</f>
        <v>0</v>
      </c>
      <c r="J43" s="25">
        <f>IF('T3-2a. Foreign banks'!K190="Yes",1,0)</f>
        <v>1</v>
      </c>
      <c r="K43" s="25">
        <f>IF('T3-2a. Foreign banks'!L190="Yes",1,0)</f>
        <v>1</v>
      </c>
      <c r="L43" s="3">
        <f>AVERAGE(B43:K43)</f>
        <v>0.6</v>
      </c>
    </row>
    <row r="44" spans="1:12">
      <c r="A44" s="10" t="s">
        <v>31</v>
      </c>
      <c r="B44" s="19">
        <f>IF('T3-2a. Foreign banks'!C195="NA","",IF('T3-2a. Foreign banks'!C195="Not allowed",1,IF('T3-2a. Foreign banks'!C195="Yes",1,0)))</f>
        <v>1</v>
      </c>
      <c r="C44" s="19">
        <f>IF('T3-2a. Foreign banks'!D195="NA","",IF('T3-2a. Foreign banks'!D195="Not allowed",1,IF('T3-2a. Foreign banks'!D195="Yes",1,0)))</f>
        <v>0</v>
      </c>
      <c r="D44" s="19">
        <f>IF('T3-2a. Foreign banks'!E195="NA","",IF('T3-2a. Foreign banks'!E195="Not allowed",1,IF('T3-2a. Foreign banks'!E195="Yes",1,0)))</f>
        <v>1</v>
      </c>
      <c r="E44" s="19">
        <f>IF('T3-2a. Foreign banks'!F195="NA","",IF('T3-2a. Foreign banks'!F195="Not allowed",1,IF('T3-2a. Foreign banks'!F195="Yes",1,0)))</f>
        <v>0</v>
      </c>
      <c r="F44" s="19">
        <f>IF('T3-2a. Foreign banks'!G195="NA","",IF('T3-2a. Foreign banks'!G195="Not allowed",1,IF('T3-2a. Foreign banks'!G195="Yes",1,0)))</f>
        <v>0</v>
      </c>
      <c r="G44" s="19">
        <f>IF('T3-2a. Foreign banks'!H195="NA","",IF('T3-2a. Foreign banks'!H195="Not allowed",1,IF('T3-2a. Foreign banks'!H195="Yes",1,0)))</f>
        <v>1</v>
      </c>
      <c r="H44" s="19">
        <f>IF('T3-2a. Foreign banks'!I195="NA","",IF('T3-2a. Foreign banks'!I195="Not allowed",1,IF('T3-2a. Foreign banks'!I195="Yes",1,0)))</f>
        <v>0</v>
      </c>
      <c r="I44" s="19">
        <f>IF('T3-2a. Foreign banks'!J195="NA","",IF('T3-2a. Foreign banks'!J195="Not allowed",1,IF('T3-2a. Foreign banks'!J195="Yes",1,0)))</f>
        <v>0</v>
      </c>
      <c r="J44" s="19">
        <f>IF('T3-2a. Foreign banks'!K195="NA","",IF('T3-2a. Foreign banks'!K195="Not allowed",1,IF('T3-2a. Foreign banks'!K195="Yes",1,0)))</f>
        <v>0</v>
      </c>
      <c r="K44" s="19">
        <f>IF('T3-2a. Foreign banks'!L195="NA","",IF('T3-2a. Foreign banks'!L195="Not allowed",1,IF('T3-2a. Foreign banks'!L195="Yes",1,0)))</f>
        <v>0</v>
      </c>
      <c r="L44" s="3">
        <f>AVERAGE(B44:K44)</f>
        <v>0.3</v>
      </c>
    </row>
    <row r="45" spans="1:12">
      <c r="A45" s="10" t="s">
        <v>32</v>
      </c>
      <c r="B45" s="25">
        <f>SUM('T3-2b. Foreign index'!C200:C202)</f>
        <v>0</v>
      </c>
      <c r="C45" s="25">
        <f>SUM('T3-2b. Foreign index'!D200:D202)</f>
        <v>0</v>
      </c>
      <c r="D45" s="25">
        <f>SUM('T3-2b. Foreign index'!E200:E202)</f>
        <v>0</v>
      </c>
      <c r="E45" s="25">
        <f>SUM('T3-2b. Foreign index'!F200:F202)</f>
        <v>0</v>
      </c>
      <c r="F45" s="25">
        <f>SUM('T3-2b. Foreign index'!G200:G202)</f>
        <v>0.5</v>
      </c>
      <c r="G45" s="25">
        <f>SUM('T3-2b. Foreign index'!H200:H202)</f>
        <v>1</v>
      </c>
      <c r="H45" s="25">
        <f>SUM('T3-2b. Foreign index'!I200:I202)</f>
        <v>0</v>
      </c>
      <c r="I45" s="25">
        <f>SUM('T3-2b. Foreign index'!J200:J202)</f>
        <v>0</v>
      </c>
      <c r="J45" s="25">
        <f>SUM('T3-2b. Foreign index'!K200:K202)</f>
        <v>0</v>
      </c>
      <c r="K45" s="31">
        <f>SUM('T3-2b. Foreign index'!L200:L202)</f>
        <v>0.33333333333333331</v>
      </c>
      <c r="L45" s="67">
        <f>AVERAGE(B45:K45)</f>
        <v>0.18333333333333332</v>
      </c>
    </row>
    <row r="46" spans="1:12">
      <c r="A46" s="59"/>
      <c r="B46" s="59"/>
      <c r="C46" s="60"/>
      <c r="D46" s="60"/>
      <c r="E46" s="60"/>
      <c r="F46" s="60"/>
      <c r="G46" s="60"/>
      <c r="H46" s="60"/>
      <c r="I46" s="60"/>
      <c r="J46" s="60"/>
      <c r="K46" s="60"/>
      <c r="L46" s="60"/>
    </row>
    <row r="47" spans="1:12">
      <c r="A47" s="8"/>
      <c r="B47" s="8"/>
    </row>
    <row r="49" spans="1:11">
      <c r="A49" s="8"/>
      <c r="B49" s="8"/>
    </row>
    <row r="50" spans="1:11">
      <c r="A50" s="8"/>
      <c r="B50" s="8"/>
    </row>
    <row r="51" spans="1:11">
      <c r="A51" s="7"/>
      <c r="B51" s="7"/>
    </row>
    <row r="52" spans="1:11">
      <c r="A52" s="8"/>
      <c r="B52" s="8"/>
      <c r="C52" s="8"/>
      <c r="D52" s="8"/>
      <c r="E52" s="8"/>
      <c r="F52" s="8"/>
      <c r="G52" s="8"/>
      <c r="H52" s="8"/>
      <c r="I52" s="8"/>
      <c r="J52" s="8"/>
      <c r="K52" s="8"/>
    </row>
    <row r="53" spans="1:11">
      <c r="A53" s="8"/>
      <c r="B53" s="8"/>
      <c r="C53" s="8"/>
      <c r="D53" s="8"/>
      <c r="E53" s="8"/>
      <c r="F53" s="8"/>
      <c r="G53" s="8"/>
      <c r="H53" s="8"/>
      <c r="I53" s="8"/>
      <c r="J53" s="8"/>
      <c r="K53" s="8"/>
    </row>
    <row r="54" spans="1:11">
      <c r="A54" s="8"/>
      <c r="B54" s="8"/>
      <c r="H54" s="10"/>
    </row>
    <row r="55" spans="1:11">
      <c r="A55" s="8"/>
      <c r="B55" s="8"/>
    </row>
    <row r="56" spans="1:11">
      <c r="A56" s="7"/>
      <c r="B56" s="7"/>
    </row>
    <row r="57" spans="1:11">
      <c r="A57" s="8"/>
      <c r="B57" s="8"/>
    </row>
    <row r="58" spans="1:11">
      <c r="A58" s="8"/>
      <c r="B58" s="8"/>
    </row>
    <row r="59" spans="1:11">
      <c r="A59" s="8"/>
      <c r="B59" s="8"/>
    </row>
    <row r="60" spans="1:11">
      <c r="A60" s="8"/>
      <c r="B60" s="8"/>
    </row>
    <row r="61" spans="1:11">
      <c r="A61" s="8"/>
      <c r="B61" s="8"/>
    </row>
    <row r="62" spans="1:11">
      <c r="A62" s="8"/>
      <c r="B62" s="8"/>
    </row>
    <row r="63" spans="1:11">
      <c r="A63" s="7"/>
      <c r="B63" s="7"/>
    </row>
    <row r="64" spans="1:11">
      <c r="A64" s="8"/>
      <c r="B64" s="8"/>
    </row>
    <row r="65" spans="1:2">
      <c r="A65" s="8"/>
      <c r="B65" s="8"/>
    </row>
    <row r="66" spans="1:2">
      <c r="A66" s="8"/>
      <c r="B66" s="8"/>
    </row>
    <row r="67" spans="1:2">
      <c r="A67" s="8"/>
      <c r="B67" s="8"/>
    </row>
    <row r="68" spans="1:2">
      <c r="A68" s="8"/>
      <c r="B68" s="8"/>
    </row>
    <row r="69" spans="1:2">
      <c r="A69" s="7"/>
      <c r="B69" s="7"/>
    </row>
    <row r="70" spans="1:2">
      <c r="A70" s="8"/>
      <c r="B70" s="8"/>
    </row>
    <row r="71" spans="1:2">
      <c r="A71" s="8"/>
      <c r="B71" s="8"/>
    </row>
    <row r="72" spans="1:2">
      <c r="A72" s="8"/>
      <c r="B72" s="8"/>
    </row>
    <row r="73" spans="1:2" ht="24.75" customHeight="1">
      <c r="A73" s="7"/>
      <c r="B73" s="7"/>
    </row>
    <row r="74" spans="1:2" ht="12.75" customHeight="1">
      <c r="A74" s="7"/>
      <c r="B74" s="7"/>
    </row>
    <row r="75" spans="1:2" ht="12.75" customHeight="1">
      <c r="A75" s="7"/>
      <c r="B75" s="7"/>
    </row>
    <row r="76" spans="1:2">
      <c r="A76" s="7"/>
      <c r="B76" s="7"/>
    </row>
    <row r="77" spans="1:2">
      <c r="A77" s="8"/>
      <c r="B77" s="8"/>
    </row>
    <row r="78" spans="1:2">
      <c r="A78" s="8"/>
      <c r="B78" s="8"/>
    </row>
    <row r="79" spans="1:2">
      <c r="A79" s="8"/>
      <c r="B79" s="8"/>
    </row>
    <row r="80" spans="1:2">
      <c r="A80" s="8"/>
      <c r="B80" s="8"/>
    </row>
    <row r="81" spans="1:5">
      <c r="A81" s="8"/>
      <c r="B81" s="8"/>
    </row>
    <row r="82" spans="1:5">
      <c r="A82" s="8"/>
      <c r="B82" s="8"/>
    </row>
    <row r="83" spans="1:5">
      <c r="A83" s="7"/>
      <c r="B83" s="7"/>
    </row>
    <row r="84" spans="1:5">
      <c r="A84" s="8"/>
      <c r="B84" s="8"/>
    </row>
    <row r="85" spans="1:5">
      <c r="A85" s="8"/>
      <c r="B85" s="8"/>
    </row>
    <row r="86" spans="1:5">
      <c r="A86" s="8"/>
      <c r="B86" s="8"/>
    </row>
    <row r="87" spans="1:5">
      <c r="A87" s="8"/>
      <c r="B87" s="8"/>
    </row>
    <row r="88" spans="1:5">
      <c r="A88" s="8"/>
      <c r="B88" s="8"/>
    </row>
    <row r="89" spans="1:5">
      <c r="A89" s="8"/>
      <c r="B89" s="8"/>
    </row>
    <row r="90" spans="1:5">
      <c r="A90" s="7"/>
      <c r="B90" s="7"/>
      <c r="E90" s="6"/>
    </row>
    <row r="91" spans="1:5">
      <c r="A91" s="8"/>
      <c r="B91" s="8"/>
    </row>
    <row r="92" spans="1:5">
      <c r="A92" s="8"/>
      <c r="B92" s="8"/>
    </row>
    <row r="93" spans="1:5">
      <c r="A93" s="8"/>
      <c r="B93" s="8"/>
    </row>
    <row r="94" spans="1:5">
      <c r="A94" s="8"/>
      <c r="B94" s="8"/>
      <c r="E94" s="13"/>
    </row>
    <row r="95" spans="1:5">
      <c r="A95" s="8"/>
      <c r="B95" s="8"/>
    </row>
    <row r="96" spans="1:5">
      <c r="A96" s="7"/>
      <c r="B96" s="7"/>
    </row>
    <row r="97" spans="1:2">
      <c r="A97" s="8"/>
      <c r="B97" s="8"/>
    </row>
    <row r="98" spans="1:2">
      <c r="A98" s="8"/>
      <c r="B98" s="8"/>
    </row>
    <row r="99" spans="1:2">
      <c r="A99" s="8"/>
      <c r="B99" s="8"/>
    </row>
    <row r="100" spans="1:2">
      <c r="A100" s="8"/>
      <c r="B100" s="8"/>
    </row>
    <row r="101" spans="1:2">
      <c r="A101" s="8"/>
      <c r="B101" s="8"/>
    </row>
    <row r="102" spans="1:2">
      <c r="A102" s="8"/>
      <c r="B102" s="8"/>
    </row>
    <row r="103" spans="1:2">
      <c r="A103" s="8"/>
      <c r="B103" s="8"/>
    </row>
    <row r="104" spans="1:2">
      <c r="A104" s="7"/>
      <c r="B104" s="7"/>
    </row>
    <row r="105" spans="1:2">
      <c r="A105" s="8"/>
      <c r="B105" s="8"/>
    </row>
    <row r="106" spans="1:2">
      <c r="A106" s="8"/>
      <c r="B106" s="8"/>
    </row>
    <row r="107" spans="1:2">
      <c r="A107" s="8"/>
      <c r="B107" s="8"/>
    </row>
    <row r="108" spans="1:2">
      <c r="A108" s="7"/>
      <c r="B108" s="7"/>
    </row>
    <row r="109" spans="1:2">
      <c r="A109" s="8"/>
      <c r="B109" s="8"/>
    </row>
    <row r="110" spans="1:2">
      <c r="A110" s="8"/>
      <c r="B110" s="8"/>
    </row>
    <row r="111" spans="1:2">
      <c r="A111" s="8"/>
      <c r="B111" s="8"/>
    </row>
  </sheetData>
  <phoneticPr fontId="6" type="noConversion"/>
  <pageMargins left="0.75" right="0.75" top="1" bottom="1" header="0.5" footer="0.5"/>
  <pageSetup paperSize="9" scale="40"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L27"/>
  <sheetViews>
    <sheetView zoomScale="75" workbookViewId="0">
      <selection activeCell="B1" sqref="B1"/>
    </sheetView>
  </sheetViews>
  <sheetFormatPr defaultRowHeight="12.75"/>
  <cols>
    <col min="1" max="1" width="6.7109375" style="1" customWidth="1"/>
    <col min="2" max="2" width="51.85546875" style="4" customWidth="1"/>
    <col min="3" max="3" width="9.140625" style="4"/>
    <col min="4" max="16384" width="9.140625" style="3"/>
  </cols>
  <sheetData>
    <row r="1" spans="1:12" ht="15.75">
      <c r="B1" s="86" t="s">
        <v>313</v>
      </c>
      <c r="C1" s="2"/>
    </row>
    <row r="2" spans="1:12">
      <c r="B2" s="2"/>
      <c r="C2" s="2"/>
    </row>
    <row r="3" spans="1:12">
      <c r="A3" s="55"/>
      <c r="B3" s="49"/>
      <c r="C3" s="49" t="s">
        <v>91</v>
      </c>
      <c r="D3" s="50" t="s">
        <v>147</v>
      </c>
      <c r="E3" s="50" t="s">
        <v>148</v>
      </c>
      <c r="F3" s="50" t="s">
        <v>149</v>
      </c>
      <c r="G3" s="50" t="s">
        <v>150</v>
      </c>
      <c r="H3" s="50" t="s">
        <v>151</v>
      </c>
      <c r="I3" s="50" t="s">
        <v>62</v>
      </c>
      <c r="J3" s="50" t="s">
        <v>152</v>
      </c>
      <c r="K3" s="50" t="s">
        <v>153</v>
      </c>
      <c r="L3" s="50" t="s">
        <v>154</v>
      </c>
    </row>
    <row r="5" spans="1:12" s="19" customFormat="1">
      <c r="A5" s="1"/>
      <c r="B5" s="5"/>
      <c r="C5" s="5"/>
      <c r="E5" s="9"/>
    </row>
    <row r="6" spans="1:12" s="36" customFormat="1">
      <c r="A6" s="1"/>
      <c r="B6" s="25" t="s">
        <v>176</v>
      </c>
      <c r="C6" s="25">
        <f>SUM('T3-1b. Domestic index'!C9:C12)</f>
        <v>0</v>
      </c>
      <c r="D6" s="25">
        <f>SUM('T3-1b. Domestic index'!D9:D12)</f>
        <v>0</v>
      </c>
      <c r="E6" s="25">
        <f>SUM('T3-1b. Domestic index'!E9:E12)</f>
        <v>0</v>
      </c>
      <c r="F6" s="25">
        <f>SUM('T3-1b. Domestic index'!F9:F12)</f>
        <v>0</v>
      </c>
      <c r="G6" s="25">
        <f>SUM('T3-1b. Domestic index'!G9:G12)</f>
        <v>0</v>
      </c>
      <c r="H6" s="25">
        <f>SUM('T3-1b. Domestic index'!H9:H12)</f>
        <v>0.5</v>
      </c>
      <c r="I6" s="25">
        <f>SUM('T3-1b. Domestic index'!I9:I12)</f>
        <v>0.25</v>
      </c>
      <c r="J6" s="25">
        <f>SUM('T3-1b. Domestic index'!J9:J12)</f>
        <v>0</v>
      </c>
      <c r="K6" s="25">
        <f>SUM('T3-1b. Domestic index'!K9:K12)</f>
        <v>0.5</v>
      </c>
      <c r="L6" s="25">
        <f>SUM('T3-1b. Domestic index'!L9:L12)</f>
        <v>0</v>
      </c>
    </row>
    <row r="7" spans="1:12" s="36" customFormat="1">
      <c r="A7" s="34"/>
      <c r="B7" s="35"/>
      <c r="C7" s="35"/>
      <c r="D7" s="35"/>
      <c r="E7" s="35"/>
      <c r="F7" s="35"/>
      <c r="G7" s="35"/>
      <c r="H7" s="35"/>
      <c r="I7" s="35"/>
      <c r="J7" s="35"/>
      <c r="K7" s="35"/>
      <c r="L7" s="35"/>
    </row>
    <row r="8" spans="1:12" s="36" customFormat="1">
      <c r="A8" s="34"/>
      <c r="B8" s="25" t="s">
        <v>237</v>
      </c>
      <c r="C8" s="7">
        <f>SUM('T3-1b. Domestic index'!C108:C110)</f>
        <v>0</v>
      </c>
      <c r="D8" s="7">
        <f>SUM('T3-1b. Domestic index'!D108:D110)</f>
        <v>0</v>
      </c>
      <c r="E8" s="7">
        <f>SUM('T3-1b. Domestic index'!E108:E110)</f>
        <v>0</v>
      </c>
      <c r="F8" s="7">
        <f>SUM('T3-1b. Domestic index'!F108:F110)</f>
        <v>0</v>
      </c>
      <c r="G8" s="7">
        <f>SUM('T3-1b. Domestic index'!G108:G110)</f>
        <v>0</v>
      </c>
      <c r="H8" s="7">
        <f>SUM('T3-1b. Domestic index'!H108:H110)</f>
        <v>0</v>
      </c>
      <c r="I8" s="7">
        <f>SUM('T3-1b. Domestic index'!I108:I110)</f>
        <v>1</v>
      </c>
      <c r="J8" s="7">
        <f>SUM('T3-1b. Domestic index'!J108:J110)</f>
        <v>0</v>
      </c>
      <c r="K8" s="7">
        <f>SUM('T3-1b. Domestic index'!K108:K110)</f>
        <v>0</v>
      </c>
      <c r="L8" s="7">
        <f>SUM('T3-1b. Domestic index'!L108:L110)</f>
        <v>0.5</v>
      </c>
    </row>
    <row r="9" spans="1:12" s="36" customFormat="1">
      <c r="A9" s="34"/>
      <c r="B9" s="25"/>
      <c r="C9" s="7"/>
      <c r="D9" s="7"/>
      <c r="E9" s="7"/>
      <c r="F9" s="7"/>
      <c r="G9" s="7"/>
      <c r="H9" s="7"/>
      <c r="I9" s="7"/>
      <c r="J9" s="7"/>
      <c r="K9" s="7"/>
      <c r="L9" s="7"/>
    </row>
    <row r="10" spans="1:12" s="36" customFormat="1">
      <c r="A10" s="34" t="s">
        <v>105</v>
      </c>
      <c r="B10" s="25"/>
      <c r="C10" s="7"/>
      <c r="D10" s="7"/>
      <c r="E10" s="7"/>
      <c r="F10" s="7"/>
      <c r="G10" s="7"/>
      <c r="H10" s="7"/>
      <c r="I10" s="7"/>
      <c r="J10" s="7"/>
      <c r="K10" s="7"/>
      <c r="L10" s="7"/>
    </row>
    <row r="11" spans="1:12" s="36" customFormat="1">
      <c r="A11" s="34"/>
      <c r="B11" s="25"/>
      <c r="C11" s="7"/>
      <c r="D11" s="7"/>
      <c r="E11" s="7"/>
      <c r="F11" s="7"/>
      <c r="G11" s="7"/>
      <c r="H11" s="7"/>
      <c r="I11" s="7"/>
      <c r="J11" s="7"/>
      <c r="K11" s="7"/>
      <c r="L11" s="7"/>
    </row>
    <row r="12" spans="1:12" s="36" customFormat="1">
      <c r="A12" s="34"/>
      <c r="B12" s="25" t="s">
        <v>229</v>
      </c>
      <c r="C12" s="25">
        <f>SUM('T3-1b. Domestic index'!C18:C77)</f>
        <v>1.3</v>
      </c>
      <c r="D12" s="25">
        <f>SUM('T3-1b. Domestic index'!D18:D77)</f>
        <v>0.5</v>
      </c>
      <c r="E12" s="25">
        <f>SUM('T3-1b. Domestic index'!E18:E77)</f>
        <v>1.25</v>
      </c>
      <c r="F12" s="25">
        <f>SUM('T3-1b. Domestic index'!F18:F77)</f>
        <v>1.2</v>
      </c>
      <c r="G12" s="25">
        <f>SUM('T3-1b. Domestic index'!G18:G77)</f>
        <v>0</v>
      </c>
      <c r="H12" s="25">
        <f>SUM('T3-1b. Domestic index'!H18:H77)</f>
        <v>3</v>
      </c>
      <c r="I12" s="25">
        <f>SUM('T3-1b. Domestic index'!I18:I77)</f>
        <v>1</v>
      </c>
      <c r="J12" s="25">
        <f>SUM('T3-1b. Domestic index'!J18:J77)</f>
        <v>1</v>
      </c>
      <c r="K12" s="25">
        <f>SUM('T3-1b. Domestic index'!K18:K77)</f>
        <v>3</v>
      </c>
      <c r="L12" s="25">
        <f>SUM('T3-1b. Domestic index'!L18:L77)</f>
        <v>2.4500000000000002</v>
      </c>
    </row>
    <row r="13" spans="1:12" s="36" customFormat="1">
      <c r="A13" s="34"/>
      <c r="B13" s="25" t="s">
        <v>251</v>
      </c>
      <c r="C13" s="7">
        <f>SUM('T3-1b. Domestic index'!C142:C150)</f>
        <v>0</v>
      </c>
      <c r="D13" s="7">
        <f>SUM('T3-1b. Domestic index'!D142:D150)</f>
        <v>0</v>
      </c>
      <c r="E13" s="7">
        <f>SUM('T3-1b. Domestic index'!E142:E150)</f>
        <v>0</v>
      </c>
      <c r="F13" s="7">
        <f>SUM('T3-1b. Domestic index'!F142:F150)</f>
        <v>0</v>
      </c>
      <c r="G13" s="7">
        <f>SUM('T3-1b. Domestic index'!G142:G150)</f>
        <v>0</v>
      </c>
      <c r="H13" s="7">
        <f>SUM('T3-1b. Domestic index'!H142:H150)</f>
        <v>0</v>
      </c>
      <c r="I13" s="7">
        <f>SUM('T3-1b. Domestic index'!I142:I150)</f>
        <v>0</v>
      </c>
      <c r="J13" s="7">
        <f>SUM('T3-1b. Domestic index'!J142:J150)</f>
        <v>0</v>
      </c>
      <c r="K13" s="7">
        <f>SUM('T3-1b. Domestic index'!K142:K150)</f>
        <v>0</v>
      </c>
      <c r="L13" s="7">
        <f>SUM('T3-1b. Domestic index'!L142:L150)</f>
        <v>0</v>
      </c>
    </row>
    <row r="14" spans="1:12" s="36" customFormat="1">
      <c r="A14" s="34"/>
      <c r="B14" s="25" t="s">
        <v>36</v>
      </c>
      <c r="C14" s="7">
        <f>SUM('T3-1b. Domestic index'!C190:C202)</f>
        <v>1</v>
      </c>
      <c r="D14" s="7">
        <f>SUM('T3-1b. Domestic index'!D190:D202)</f>
        <v>0</v>
      </c>
      <c r="E14" s="7">
        <f>SUM('T3-1b. Domestic index'!E190:E202)</f>
        <v>0</v>
      </c>
      <c r="F14" s="7">
        <f>SUM('T3-1b. Domestic index'!F190:F202)</f>
        <v>1</v>
      </c>
      <c r="G14" s="7">
        <f>SUM('T3-1b. Domestic index'!G190:G202)</f>
        <v>1.5000000000000002</v>
      </c>
      <c r="H14" s="7">
        <f>SUM('T3-1b. Domestic index'!H190:H202)</f>
        <v>1.9999999999999998</v>
      </c>
      <c r="I14" s="7">
        <f>SUM('T3-1b. Domestic index'!I190:I202)</f>
        <v>0</v>
      </c>
      <c r="J14" s="7">
        <f>SUM('T3-1b. Domestic index'!J190:J202)</f>
        <v>0</v>
      </c>
      <c r="K14" s="46">
        <f>SUM('T3-1b. Domestic index'!K190:K202)</f>
        <v>1</v>
      </c>
      <c r="L14" s="65">
        <f>SUM('T3-1b. Domestic index'!L190:L202)</f>
        <v>1.3333333333333333</v>
      </c>
    </row>
    <row r="15" spans="1:12" s="40" customFormat="1">
      <c r="A15" s="37"/>
      <c r="B15" s="38" t="s">
        <v>110</v>
      </c>
      <c r="C15" s="39">
        <f>SUM(C12:C14)</f>
        <v>2.2999999999999998</v>
      </c>
      <c r="D15" s="39">
        <f t="shared" ref="D15:L15" si="0">SUM(D12:D14)</f>
        <v>0.5</v>
      </c>
      <c r="E15" s="39">
        <f t="shared" si="0"/>
        <v>1.25</v>
      </c>
      <c r="F15" s="39">
        <f t="shared" si="0"/>
        <v>2.2000000000000002</v>
      </c>
      <c r="G15" s="39">
        <f t="shared" si="0"/>
        <v>1.5000000000000002</v>
      </c>
      <c r="H15" s="39">
        <f t="shared" si="0"/>
        <v>5</v>
      </c>
      <c r="I15" s="39">
        <f t="shared" si="0"/>
        <v>1</v>
      </c>
      <c r="J15" s="39">
        <f t="shared" si="0"/>
        <v>1</v>
      </c>
      <c r="K15" s="39">
        <f t="shared" si="0"/>
        <v>4</v>
      </c>
      <c r="L15" s="66">
        <f t="shared" si="0"/>
        <v>3.7833333333333332</v>
      </c>
    </row>
    <row r="16" spans="1:12" s="36" customFormat="1">
      <c r="A16" s="34"/>
      <c r="B16" s="25"/>
      <c r="C16" s="7"/>
      <c r="H16" s="9"/>
    </row>
    <row r="17" spans="1:12" s="36" customFormat="1">
      <c r="A17" s="34" t="s">
        <v>106</v>
      </c>
      <c r="B17" s="25"/>
      <c r="C17" s="7"/>
      <c r="D17" s="7"/>
      <c r="E17" s="7"/>
      <c r="F17" s="7"/>
      <c r="G17" s="7"/>
      <c r="H17" s="7"/>
      <c r="I17" s="7"/>
      <c r="J17" s="7"/>
      <c r="K17" s="7"/>
      <c r="L17" s="7"/>
    </row>
    <row r="18" spans="1:12" s="36" customFormat="1">
      <c r="A18" s="34"/>
      <c r="B18" s="25"/>
      <c r="C18" s="7"/>
      <c r="H18" s="9"/>
    </row>
    <row r="19" spans="1:12" s="36" customFormat="1">
      <c r="A19" s="34"/>
      <c r="B19" s="25" t="s">
        <v>229</v>
      </c>
      <c r="C19" s="7">
        <f>SUM('T3-2b. Foreign index'!C18:C77)</f>
        <v>1.8000000000000003</v>
      </c>
      <c r="D19" s="7">
        <f>SUM('T3-2b. Foreign index'!D18:D77)</f>
        <v>0.5</v>
      </c>
      <c r="E19" s="7">
        <f>SUM('T3-2b. Foreign index'!E18:E77)</f>
        <v>1.25</v>
      </c>
      <c r="F19" s="7">
        <f>SUM('T3-2b. Foreign index'!F18:F77)</f>
        <v>1.7999999999999998</v>
      </c>
      <c r="G19" s="7">
        <f>SUM('T3-2b. Foreign index'!G18:G77)</f>
        <v>4.2</v>
      </c>
      <c r="H19" s="7">
        <f>SUM('T3-2b. Foreign index'!H18:H77)</f>
        <v>6.9</v>
      </c>
      <c r="I19" s="7">
        <f>SUM('T3-2b. Foreign index'!I18:I77)</f>
        <v>2.5</v>
      </c>
      <c r="J19" s="7">
        <f>SUM('T3-2b. Foreign index'!J18:J77)</f>
        <v>2.2000000000000002</v>
      </c>
      <c r="K19" s="7">
        <f>SUM('T3-2b. Foreign index'!K18:K77)</f>
        <v>3.4</v>
      </c>
      <c r="L19" s="7">
        <f>SUM('T3-2b. Foreign index'!L18:L77)</f>
        <v>3.4</v>
      </c>
    </row>
    <row r="20" spans="1:12" s="36" customFormat="1">
      <c r="A20" s="34"/>
      <c r="B20" s="25" t="s">
        <v>228</v>
      </c>
      <c r="C20" s="25">
        <f>SUM('T3-2b. Foreign index'!C85:C102)</f>
        <v>1</v>
      </c>
      <c r="D20" s="25">
        <f>SUM('T3-2b. Foreign index'!D85:D102)</f>
        <v>0</v>
      </c>
      <c r="E20" s="25">
        <f>SUM('T3-2b. Foreign index'!E85:E102)</f>
        <v>0.5</v>
      </c>
      <c r="F20" s="25">
        <f>SUM('T3-2b. Foreign index'!F85:F102)</f>
        <v>3</v>
      </c>
      <c r="G20" s="25">
        <f>SUM('T3-2b. Foreign index'!G85:G102)</f>
        <v>2</v>
      </c>
      <c r="H20" s="31">
        <f>SUM('T3-2b. Foreign index'!H85:H102)</f>
        <v>2.333333333333333</v>
      </c>
      <c r="I20" s="25">
        <f>SUM('T3-2b. Foreign index'!I85:I102)</f>
        <v>1</v>
      </c>
      <c r="J20" s="25">
        <f>SUM('T3-2b. Foreign index'!J85:J102)</f>
        <v>0.33333333333333331</v>
      </c>
      <c r="K20" s="25">
        <f>SUM('T3-2b. Foreign index'!K85:K102)</f>
        <v>2</v>
      </c>
      <c r="L20" s="25">
        <f>SUM('T3-2b. Foreign index'!L85:L102)</f>
        <v>2</v>
      </c>
    </row>
    <row r="21" spans="1:12" s="36" customFormat="1">
      <c r="A21" s="34"/>
      <c r="B21" s="25" t="s">
        <v>239</v>
      </c>
      <c r="C21" s="25">
        <f>SUM('T3-2b. Foreign index'!C116:C135)</f>
        <v>2.35</v>
      </c>
      <c r="D21" s="25">
        <f>SUM('T3-2b. Foreign index'!D116:D135)</f>
        <v>2.5499999999999998</v>
      </c>
      <c r="E21" s="25">
        <f>SUM('T3-2b. Foreign index'!E116:E135)</f>
        <v>2.4</v>
      </c>
      <c r="F21" s="25">
        <f>SUM('T3-2b. Foreign index'!F116:F135)</f>
        <v>2.0499999999999998</v>
      </c>
      <c r="G21" s="25">
        <f>SUM('T3-2b. Foreign index'!G116:G135)</f>
        <v>0.25</v>
      </c>
      <c r="H21" s="25">
        <f>SUM('T3-2b. Foreign index'!H116:H135)</f>
        <v>3.55</v>
      </c>
      <c r="I21" s="25">
        <f>SUM('T3-2b. Foreign index'!I116:I135)</f>
        <v>2</v>
      </c>
      <c r="J21" s="25">
        <f>SUM('T3-2b. Foreign index'!J116:J135)</f>
        <v>2.1</v>
      </c>
      <c r="K21" s="25">
        <f>SUM('T3-2b. Foreign index'!K116:K135)</f>
        <v>2.0499999999999998</v>
      </c>
      <c r="L21" s="25">
        <f>SUM('T3-2b. Foreign index'!L116:L135)</f>
        <v>1.65</v>
      </c>
    </row>
    <row r="22" spans="1:12" s="36" customFormat="1">
      <c r="A22" s="34"/>
      <c r="B22" s="25" t="s">
        <v>251</v>
      </c>
      <c r="C22" s="25">
        <f>SUM('T3-2b. Foreign index'!C142:C150)</f>
        <v>0</v>
      </c>
      <c r="D22" s="25">
        <f>SUM('T3-2b. Foreign index'!D142:D150)</f>
        <v>0</v>
      </c>
      <c r="E22" s="25">
        <f>SUM('T3-2b. Foreign index'!E142:E150)</f>
        <v>0.02</v>
      </c>
      <c r="F22" s="25">
        <f>SUM('T3-2b. Foreign index'!F142:F150)</f>
        <v>0</v>
      </c>
      <c r="G22" s="25">
        <f>SUM('T3-2b. Foreign index'!G142:G150)</f>
        <v>1.4</v>
      </c>
      <c r="H22" s="25">
        <f>SUM('T3-2b. Foreign index'!H142:H150)</f>
        <v>2</v>
      </c>
      <c r="I22" s="25">
        <f>SUM('T3-2b. Foreign index'!I142:I150)</f>
        <v>1.2</v>
      </c>
      <c r="J22" s="25">
        <f>SUM('T3-2b. Foreign index'!J142:J150)</f>
        <v>1.5</v>
      </c>
      <c r="K22" s="25">
        <f>SUM('T3-2b. Foreign index'!K142:K150)</f>
        <v>1.02</v>
      </c>
      <c r="L22" s="25">
        <f>SUM('T3-2b. Foreign index'!L142:L150)</f>
        <v>1.4</v>
      </c>
    </row>
    <row r="23" spans="1:12" s="36" customFormat="1">
      <c r="A23" s="34"/>
      <c r="B23" s="25" t="s">
        <v>36</v>
      </c>
      <c r="C23" s="25">
        <f>SUM('T3-2b. Foreign index'!C190:C202)</f>
        <v>2</v>
      </c>
      <c r="D23" s="25">
        <f>SUM('T3-2b. Foreign index'!D190:D202)</f>
        <v>0</v>
      </c>
      <c r="E23" s="25">
        <f>SUM('T3-2b. Foreign index'!E190:E202)</f>
        <v>1</v>
      </c>
      <c r="F23" s="25">
        <f>SUM('T3-2b. Foreign index'!F190:F202)</f>
        <v>1</v>
      </c>
      <c r="G23" s="25">
        <f>SUM('T3-2b. Foreign index'!G190:G202)</f>
        <v>1.5000000000000002</v>
      </c>
      <c r="H23" s="25">
        <f>SUM('T3-2b. Foreign index'!H190:H202)</f>
        <v>3</v>
      </c>
      <c r="I23" s="25">
        <f>SUM('T3-2b. Foreign index'!I190:I202)</f>
        <v>0</v>
      </c>
      <c r="J23" s="25">
        <f>SUM('T3-2b. Foreign index'!J190:J202)</f>
        <v>0</v>
      </c>
      <c r="K23" s="25">
        <f>SUM('T3-2b. Foreign index'!K190:K202)</f>
        <v>1</v>
      </c>
      <c r="L23" s="31">
        <f>SUM('T3-2b. Foreign index'!L190:L202)</f>
        <v>1.3333333333333333</v>
      </c>
    </row>
    <row r="24" spans="1:12" s="36" customFormat="1">
      <c r="A24" s="34"/>
      <c r="B24" s="38" t="s">
        <v>110</v>
      </c>
      <c r="C24" s="41">
        <f>SUM(C19:C23)</f>
        <v>7.15</v>
      </c>
      <c r="D24" s="41">
        <f t="shared" ref="D24:L24" si="1">SUM(D19:D23)</f>
        <v>3.05</v>
      </c>
      <c r="E24" s="41">
        <f t="shared" si="1"/>
        <v>5.17</v>
      </c>
      <c r="F24" s="41">
        <f t="shared" si="1"/>
        <v>7.85</v>
      </c>
      <c r="G24" s="41">
        <f t="shared" si="1"/>
        <v>9.35</v>
      </c>
      <c r="H24" s="42">
        <f t="shared" si="1"/>
        <v>17.783333333333335</v>
      </c>
      <c r="I24" s="41">
        <f t="shared" si="1"/>
        <v>6.7</v>
      </c>
      <c r="J24" s="41">
        <f t="shared" si="1"/>
        <v>6.1333333333333337</v>
      </c>
      <c r="K24" s="41">
        <f t="shared" si="1"/>
        <v>9.4700000000000006</v>
      </c>
      <c r="L24" s="42">
        <f t="shared" si="1"/>
        <v>9.783333333333335</v>
      </c>
    </row>
    <row r="25" spans="1:12" s="19" customFormat="1">
      <c r="A25" s="58"/>
      <c r="B25" s="62"/>
      <c r="C25" s="62"/>
      <c r="D25" s="61"/>
      <c r="E25" s="61"/>
      <c r="F25" s="61"/>
      <c r="G25" s="61"/>
      <c r="H25" s="61"/>
      <c r="I25" s="61"/>
      <c r="J25" s="61"/>
      <c r="K25" s="61"/>
      <c r="L25" s="61"/>
    </row>
    <row r="26" spans="1:12" s="19" customFormat="1">
      <c r="A26" s="1"/>
      <c r="B26" s="4"/>
      <c r="C26" s="4"/>
    </row>
    <row r="27" spans="1:12" s="19" customFormat="1">
      <c r="A27" s="1"/>
      <c r="B27" s="4"/>
      <c r="C27" s="4"/>
    </row>
  </sheetData>
  <phoneticPr fontId="6" type="noConversion"/>
  <pageMargins left="0.75" right="0.75" top="1" bottom="1" header="0.5" footer="0.5"/>
  <pageSetup paperSize="9" scale="42"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M24"/>
  <sheetViews>
    <sheetView tabSelected="1" zoomScale="75" workbookViewId="0"/>
  </sheetViews>
  <sheetFormatPr defaultRowHeight="12.75"/>
  <cols>
    <col min="1" max="1" width="45.140625" style="4" customWidth="1"/>
    <col min="2" max="2" width="9.140625" style="4"/>
    <col min="3" max="11" width="9.140625" style="3"/>
    <col min="12" max="12" width="1.7109375" style="3" customWidth="1"/>
    <col min="13" max="16384" width="9.140625" style="3"/>
  </cols>
  <sheetData>
    <row r="1" spans="1:13" ht="15.75">
      <c r="A1" s="63" t="s">
        <v>312</v>
      </c>
      <c r="B1" s="2"/>
    </row>
    <row r="2" spans="1:13">
      <c r="A2" s="49"/>
      <c r="B2" s="49" t="s">
        <v>91</v>
      </c>
      <c r="C2" s="50" t="s">
        <v>147</v>
      </c>
      <c r="D2" s="50" t="s">
        <v>148</v>
      </c>
      <c r="E2" s="50" t="s">
        <v>149</v>
      </c>
      <c r="F2" s="50" t="s">
        <v>150</v>
      </c>
      <c r="G2" s="50" t="s">
        <v>151</v>
      </c>
      <c r="H2" s="50" t="s">
        <v>62</v>
      </c>
      <c r="I2" s="50" t="s">
        <v>152</v>
      </c>
      <c r="J2" s="50" t="s">
        <v>153</v>
      </c>
      <c r="K2" s="50" t="s">
        <v>154</v>
      </c>
      <c r="L2" s="50"/>
      <c r="M2" s="50" t="s">
        <v>129</v>
      </c>
    </row>
    <row r="4" spans="1:13" s="19" customFormat="1">
      <c r="A4" s="5"/>
      <c r="B4" s="5"/>
      <c r="D4" s="9"/>
    </row>
    <row r="5" spans="1:13" s="36" customFormat="1">
      <c r="A5" s="25" t="s">
        <v>176</v>
      </c>
      <c r="B5" s="25">
        <f>100*'T3-3. Country summary'!C6/1</f>
        <v>0</v>
      </c>
      <c r="C5" s="25">
        <f>100*'T3-3. Country summary'!D6/1</f>
        <v>0</v>
      </c>
      <c r="D5" s="25">
        <f>100*'T3-3. Country summary'!E6/1</f>
        <v>0</v>
      </c>
      <c r="E5" s="25">
        <f>100*'T3-3. Country summary'!F6/1</f>
        <v>0</v>
      </c>
      <c r="F5" s="25">
        <f>100*'T3-3. Country summary'!G6/1</f>
        <v>0</v>
      </c>
      <c r="G5" s="25">
        <f>100*'T3-3. Country summary'!H6/1</f>
        <v>50</v>
      </c>
      <c r="H5" s="25">
        <f>100*'T3-3. Country summary'!I6/1</f>
        <v>25</v>
      </c>
      <c r="I5" s="25">
        <f>100*'T3-3. Country summary'!J6/1</f>
        <v>0</v>
      </c>
      <c r="J5" s="25">
        <f>100*'T3-3. Country summary'!K6/1</f>
        <v>50</v>
      </c>
      <c r="K5" s="25">
        <f>100*'T3-3. Country summary'!L6/1</f>
        <v>0</v>
      </c>
      <c r="M5" s="48">
        <f>AVERAGE(B5:K5)</f>
        <v>12.5</v>
      </c>
    </row>
    <row r="6" spans="1:13" s="36" customFormat="1">
      <c r="A6" s="35"/>
      <c r="B6" s="35"/>
      <c r="C6" s="35"/>
      <c r="D6" s="35"/>
      <c r="E6" s="35"/>
      <c r="F6" s="35"/>
      <c r="G6" s="35"/>
      <c r="H6" s="35"/>
      <c r="I6" s="35"/>
      <c r="J6" s="35"/>
      <c r="K6" s="35"/>
      <c r="M6" s="48"/>
    </row>
    <row r="7" spans="1:13" s="36" customFormat="1">
      <c r="A7" s="25" t="s">
        <v>237</v>
      </c>
      <c r="B7" s="7">
        <f>100*'T3-3. Country summary'!C8/1</f>
        <v>0</v>
      </c>
      <c r="C7" s="7">
        <f>100*'T3-3. Country summary'!D8/1</f>
        <v>0</v>
      </c>
      <c r="D7" s="7">
        <f>100*'T3-3. Country summary'!E8/1</f>
        <v>0</v>
      </c>
      <c r="E7" s="7">
        <f>100*'T3-3. Country summary'!F8/1</f>
        <v>0</v>
      </c>
      <c r="F7" s="7">
        <f>100*'T3-3. Country summary'!G8/1</f>
        <v>0</v>
      </c>
      <c r="G7" s="7">
        <f>100*'T3-3. Country summary'!H8/1</f>
        <v>0</v>
      </c>
      <c r="H7" s="7">
        <f>100*'T3-3. Country summary'!I8/1</f>
        <v>100</v>
      </c>
      <c r="I7" s="7">
        <f>100*'T3-3. Country summary'!J8/1</f>
        <v>0</v>
      </c>
      <c r="J7" s="7">
        <f>100*'T3-3. Country summary'!K8/1</f>
        <v>0</v>
      </c>
      <c r="K7" s="7">
        <f>100*'T3-3. Country summary'!L8/1</f>
        <v>50</v>
      </c>
      <c r="M7" s="48">
        <f>AVERAGE(B7:K7)</f>
        <v>15</v>
      </c>
    </row>
    <row r="8" spans="1:13" s="36" customFormat="1">
      <c r="A8" s="25"/>
      <c r="B8" s="7"/>
      <c r="C8" s="7"/>
      <c r="D8" s="7"/>
      <c r="E8" s="7"/>
      <c r="F8" s="7"/>
      <c r="G8" s="7"/>
      <c r="H8" s="7"/>
      <c r="I8" s="7"/>
      <c r="J8" s="7"/>
      <c r="K8" s="7"/>
      <c r="M8" s="48"/>
    </row>
    <row r="9" spans="1:13" s="36" customFormat="1">
      <c r="A9" s="20" t="s">
        <v>105</v>
      </c>
      <c r="B9" s="7"/>
      <c r="C9" s="7"/>
      <c r="D9" s="7"/>
      <c r="E9" s="7"/>
      <c r="F9" s="7"/>
      <c r="G9" s="7"/>
      <c r="H9" s="7"/>
      <c r="I9" s="7"/>
      <c r="J9" s="7"/>
      <c r="K9" s="7"/>
      <c r="M9" s="48"/>
    </row>
    <row r="10" spans="1:13" s="36" customFormat="1">
      <c r="A10" s="25" t="s">
        <v>229</v>
      </c>
      <c r="B10" s="45">
        <f>100*'T3-3. Country summary'!C12/7</f>
        <v>18.571428571428573</v>
      </c>
      <c r="C10" s="45">
        <f>100*'T3-3. Country summary'!D12/7</f>
        <v>7.1428571428571432</v>
      </c>
      <c r="D10" s="45">
        <f>100*'T3-3. Country summary'!E12/7</f>
        <v>17.857142857142858</v>
      </c>
      <c r="E10" s="45">
        <f>100*'T3-3. Country summary'!F12/7</f>
        <v>17.142857142857142</v>
      </c>
      <c r="F10" s="45">
        <f>100*'T3-3. Country summary'!G12/7</f>
        <v>0</v>
      </c>
      <c r="G10" s="45">
        <f>100*'T3-3. Country summary'!H12/7</f>
        <v>42.857142857142854</v>
      </c>
      <c r="H10" s="45">
        <f>100*'T3-3. Country summary'!I12/7</f>
        <v>14.285714285714286</v>
      </c>
      <c r="I10" s="45">
        <f>100*'T3-3. Country summary'!J12/7</f>
        <v>14.285714285714286</v>
      </c>
      <c r="J10" s="45">
        <f>100*'T3-3. Country summary'!K12/7</f>
        <v>42.857142857142854</v>
      </c>
      <c r="K10" s="45">
        <f>100*'T3-3. Country summary'!L12/7</f>
        <v>35.000000000000007</v>
      </c>
      <c r="M10" s="48">
        <f>AVERAGE(B10:K10)</f>
        <v>21</v>
      </c>
    </row>
    <row r="11" spans="1:13" s="36" customFormat="1">
      <c r="A11" s="25" t="s">
        <v>251</v>
      </c>
      <c r="B11" s="46">
        <f>100*'T3-3. Country summary'!C13/2</f>
        <v>0</v>
      </c>
      <c r="C11" s="46">
        <f>100*'T3-3. Country summary'!D13/2</f>
        <v>0</v>
      </c>
      <c r="D11" s="46">
        <f>100*'T3-3. Country summary'!E13/2</f>
        <v>0</v>
      </c>
      <c r="E11" s="46">
        <f>100*'T3-3. Country summary'!F13/2</f>
        <v>0</v>
      </c>
      <c r="F11" s="46">
        <f>100*'T3-3. Country summary'!G13/2</f>
        <v>0</v>
      </c>
      <c r="G11" s="46">
        <f>100*'T3-3. Country summary'!H13/2</f>
        <v>0</v>
      </c>
      <c r="H11" s="46">
        <f>100*'T3-3. Country summary'!I13/2</f>
        <v>0</v>
      </c>
      <c r="I11" s="46">
        <f>100*'T3-3. Country summary'!J13/2</f>
        <v>0</v>
      </c>
      <c r="J11" s="46">
        <f>100*'T3-3. Country summary'!K13/2</f>
        <v>0</v>
      </c>
      <c r="K11" s="46">
        <f>100*'T3-3. Country summary'!L13/2</f>
        <v>0</v>
      </c>
      <c r="M11" s="48">
        <f>AVERAGE(B11:K11)</f>
        <v>0</v>
      </c>
    </row>
    <row r="12" spans="1:13" s="36" customFormat="1">
      <c r="A12" s="25" t="s">
        <v>36</v>
      </c>
      <c r="B12" s="7">
        <f>100*'T3-3. Country summary'!C14/2</f>
        <v>50</v>
      </c>
      <c r="C12" s="7">
        <f>100*'T3-3. Country summary'!D14/2</f>
        <v>0</v>
      </c>
      <c r="D12" s="7">
        <f>100*'T3-3. Country summary'!E14/2</f>
        <v>0</v>
      </c>
      <c r="E12" s="7">
        <f>100*'T3-3. Country summary'!F14/2</f>
        <v>50</v>
      </c>
      <c r="F12" s="7">
        <f>100*'T3-3. Country summary'!G14/2</f>
        <v>75.000000000000014</v>
      </c>
      <c r="G12" s="7">
        <f>100*'T3-3. Country summary'!H14/2</f>
        <v>99.999999999999986</v>
      </c>
      <c r="H12" s="7">
        <f>100*'T3-3. Country summary'!I14/2</f>
        <v>0</v>
      </c>
      <c r="I12" s="7">
        <f>100*'T3-3. Country summary'!J14/2</f>
        <v>0</v>
      </c>
      <c r="J12" s="7">
        <f>100*'T3-3. Country summary'!K14/2</f>
        <v>50</v>
      </c>
      <c r="K12" s="46">
        <f>100*'T3-3. Country summary'!L14/2</f>
        <v>66.666666666666657</v>
      </c>
      <c r="M12" s="48">
        <f>AVERAGE(B12:K12)</f>
        <v>39.166666666666664</v>
      </c>
    </row>
    <row r="13" spans="1:13" s="40" customFormat="1">
      <c r="A13" s="38" t="s">
        <v>110</v>
      </c>
      <c r="B13" s="47">
        <f>100*'T3-3. Country summary'!C15/11</f>
        <v>20.909090909090907</v>
      </c>
      <c r="C13" s="47">
        <f>100*'T3-3. Country summary'!D15/11</f>
        <v>4.5454545454545459</v>
      </c>
      <c r="D13" s="47">
        <f>100*'T3-3. Country summary'!E15/11</f>
        <v>11.363636363636363</v>
      </c>
      <c r="E13" s="47">
        <f>100*'T3-3. Country summary'!F15/11</f>
        <v>20.000000000000004</v>
      </c>
      <c r="F13" s="47">
        <f>100*'T3-3. Country summary'!G15/11</f>
        <v>13.636363636363638</v>
      </c>
      <c r="G13" s="47">
        <f>100*'T3-3. Country summary'!H15/11</f>
        <v>45.454545454545453</v>
      </c>
      <c r="H13" s="47">
        <f>100*'T3-3. Country summary'!I15/11</f>
        <v>9.0909090909090917</v>
      </c>
      <c r="I13" s="47">
        <f>100*'T3-3. Country summary'!J15/11</f>
        <v>9.0909090909090917</v>
      </c>
      <c r="J13" s="47">
        <f>100*'T3-3. Country summary'!K15/11</f>
        <v>36.363636363636367</v>
      </c>
      <c r="K13" s="47">
        <f>100*'T3-3. Country summary'!L15/11</f>
        <v>34.393939393939391</v>
      </c>
      <c r="M13" s="48">
        <f>AVERAGE(B13:K13)</f>
        <v>20.484848484848488</v>
      </c>
    </row>
    <row r="14" spans="1:13" s="36" customFormat="1">
      <c r="A14" s="25"/>
      <c r="B14" s="7"/>
      <c r="C14" s="7"/>
      <c r="D14" s="7"/>
      <c r="E14" s="7"/>
      <c r="F14" s="7"/>
      <c r="G14" s="7"/>
      <c r="H14" s="7"/>
      <c r="I14" s="7"/>
      <c r="J14" s="7"/>
      <c r="K14" s="7"/>
      <c r="M14" s="48"/>
    </row>
    <row r="15" spans="1:13" s="36" customFormat="1">
      <c r="A15" s="20" t="s">
        <v>106</v>
      </c>
      <c r="B15" s="7"/>
      <c r="G15" s="9"/>
      <c r="M15" s="48"/>
    </row>
    <row r="16" spans="1:13" s="36" customFormat="1">
      <c r="A16" s="25" t="s">
        <v>229</v>
      </c>
      <c r="B16" s="46">
        <f>100*'T3-3. Country summary'!C19/8</f>
        <v>22.500000000000004</v>
      </c>
      <c r="C16" s="46">
        <f>100*'T3-3. Country summary'!D19/8</f>
        <v>6.25</v>
      </c>
      <c r="D16" s="46">
        <f>100*'T3-3. Country summary'!E19/8</f>
        <v>15.625</v>
      </c>
      <c r="E16" s="46">
        <f>100*'T3-3. Country summary'!F19/8</f>
        <v>22.499999999999996</v>
      </c>
      <c r="F16" s="46">
        <f>100*'T3-3. Country summary'!G19/8</f>
        <v>52.5</v>
      </c>
      <c r="G16" s="46">
        <f>100*'T3-3. Country summary'!H19/8</f>
        <v>86.25</v>
      </c>
      <c r="H16" s="46">
        <f>100*'T3-3. Country summary'!I19/8</f>
        <v>31.25</v>
      </c>
      <c r="I16" s="46">
        <f>100*'T3-3. Country summary'!J19/8</f>
        <v>27.500000000000004</v>
      </c>
      <c r="J16" s="46">
        <f>100*'T3-3. Country summary'!K19/8</f>
        <v>42.5</v>
      </c>
      <c r="K16" s="46">
        <f>100*'T3-3. Country summary'!L19/8</f>
        <v>42.5</v>
      </c>
      <c r="M16" s="48">
        <f t="shared" ref="M16:M21" si="0">AVERAGE(B16:K16)</f>
        <v>34.9375</v>
      </c>
    </row>
    <row r="17" spans="1:13" s="36" customFormat="1">
      <c r="A17" s="25" t="s">
        <v>228</v>
      </c>
      <c r="B17" s="45">
        <f>100*'T3-3. Country summary'!C20/4</f>
        <v>25</v>
      </c>
      <c r="C17" s="45">
        <f>100*'T3-3. Country summary'!D20/4</f>
        <v>0</v>
      </c>
      <c r="D17" s="45">
        <f>100*'T3-3. Country summary'!E20/4</f>
        <v>12.5</v>
      </c>
      <c r="E17" s="45">
        <f>100*'T3-3. Country summary'!F20/4</f>
        <v>75</v>
      </c>
      <c r="F17" s="45">
        <f>100*'T3-3. Country summary'!G20/4</f>
        <v>50</v>
      </c>
      <c r="G17" s="45">
        <f>100*'T3-3. Country summary'!H20/4</f>
        <v>58.333333333333329</v>
      </c>
      <c r="H17" s="45">
        <f>100*'T3-3. Country summary'!I20/4</f>
        <v>25</v>
      </c>
      <c r="I17" s="45">
        <f>100*'T3-3. Country summary'!J20/4</f>
        <v>8.3333333333333321</v>
      </c>
      <c r="J17" s="45">
        <f>100*'T3-3. Country summary'!K20/4</f>
        <v>50</v>
      </c>
      <c r="K17" s="45">
        <f>100*'T3-3. Country summary'!L20/4</f>
        <v>50</v>
      </c>
      <c r="M17" s="48">
        <f t="shared" si="0"/>
        <v>35.416666666666664</v>
      </c>
    </row>
    <row r="18" spans="1:13" s="36" customFormat="1">
      <c r="A18" s="25" t="s">
        <v>239</v>
      </c>
      <c r="B18" s="45">
        <f>100*'T3-3. Country summary'!C21/4</f>
        <v>58.75</v>
      </c>
      <c r="C18" s="45">
        <f>100*'T3-3. Country summary'!D21/4</f>
        <v>63.749999999999993</v>
      </c>
      <c r="D18" s="45">
        <f>100*'T3-3. Country summary'!E21/4</f>
        <v>60</v>
      </c>
      <c r="E18" s="45">
        <f>100*'T3-3. Country summary'!F21/4</f>
        <v>51.249999999999993</v>
      </c>
      <c r="F18" s="45">
        <f>100*'T3-3. Country summary'!G21/4</f>
        <v>6.25</v>
      </c>
      <c r="G18" s="45">
        <f>100*'T3-3. Country summary'!H21/4</f>
        <v>88.75</v>
      </c>
      <c r="H18" s="45">
        <f>100*'T3-3. Country summary'!I21/4</f>
        <v>50</v>
      </c>
      <c r="I18" s="45">
        <f>100*'T3-3. Country summary'!J21/4</f>
        <v>52.5</v>
      </c>
      <c r="J18" s="45">
        <f>100*'T3-3. Country summary'!K21/4</f>
        <v>51.249999999999993</v>
      </c>
      <c r="K18" s="45">
        <f>100*'T3-3. Country summary'!L21/4</f>
        <v>41.25</v>
      </c>
      <c r="M18" s="48">
        <f t="shared" si="0"/>
        <v>52.375</v>
      </c>
    </row>
    <row r="19" spans="1:13" s="36" customFormat="1">
      <c r="A19" s="25" t="s">
        <v>251</v>
      </c>
      <c r="B19" s="45">
        <f>100*'T3-3. Country summary'!C22/2</f>
        <v>0</v>
      </c>
      <c r="C19" s="45">
        <f>100*'T3-3. Country summary'!D22/2</f>
        <v>0</v>
      </c>
      <c r="D19" s="45">
        <f>100*'T3-3. Country summary'!E22/2</f>
        <v>1</v>
      </c>
      <c r="E19" s="45">
        <f>100*'T3-3. Country summary'!F22/2</f>
        <v>0</v>
      </c>
      <c r="F19" s="45">
        <f>100*'T3-3. Country summary'!G22/2</f>
        <v>70</v>
      </c>
      <c r="G19" s="45">
        <f>100*'T3-3. Country summary'!H22/2</f>
        <v>100</v>
      </c>
      <c r="H19" s="45">
        <f>100*'T3-3. Country summary'!I22/2</f>
        <v>60</v>
      </c>
      <c r="I19" s="45">
        <f>100*'T3-3. Country summary'!J22/2</f>
        <v>75</v>
      </c>
      <c r="J19" s="45">
        <f>100*'T3-3. Country summary'!K22/2</f>
        <v>51</v>
      </c>
      <c r="K19" s="45">
        <f>100*'T3-3. Country summary'!L22/2</f>
        <v>70</v>
      </c>
      <c r="M19" s="48">
        <f t="shared" si="0"/>
        <v>42.7</v>
      </c>
    </row>
    <row r="20" spans="1:13" s="36" customFormat="1">
      <c r="A20" s="25" t="s">
        <v>36</v>
      </c>
      <c r="B20" s="45">
        <f>100*'T3-3. Country summary'!C23/3</f>
        <v>66.666666666666671</v>
      </c>
      <c r="C20" s="45">
        <f>100*'T3-3. Country summary'!D23/3</f>
        <v>0</v>
      </c>
      <c r="D20" s="45">
        <f>100*'T3-3. Country summary'!E23/3</f>
        <v>33.333333333333336</v>
      </c>
      <c r="E20" s="45">
        <f>100*'T3-3. Country summary'!F23/3</f>
        <v>33.333333333333336</v>
      </c>
      <c r="F20" s="45">
        <f>100*'T3-3. Country summary'!G23/3</f>
        <v>50.000000000000007</v>
      </c>
      <c r="G20" s="45">
        <f>100*'T3-3. Country summary'!H23/3</f>
        <v>100</v>
      </c>
      <c r="H20" s="45">
        <f>100*'T3-3. Country summary'!I23/3</f>
        <v>0</v>
      </c>
      <c r="I20" s="45">
        <f>100*'T3-3. Country summary'!J23/3</f>
        <v>0</v>
      </c>
      <c r="J20" s="45">
        <f>100*'T3-3. Country summary'!K23/3</f>
        <v>33.333333333333336</v>
      </c>
      <c r="K20" s="45">
        <f>100*'T3-3. Country summary'!L23/3</f>
        <v>44.444444444444436</v>
      </c>
      <c r="M20" s="48">
        <f t="shared" si="0"/>
        <v>36.111111111111114</v>
      </c>
    </row>
    <row r="21" spans="1:13" s="36" customFormat="1">
      <c r="A21" s="51" t="s">
        <v>110</v>
      </c>
      <c r="B21" s="52">
        <f>100*'T3-3. Country summary'!C24/21</f>
        <v>34.047619047619051</v>
      </c>
      <c r="C21" s="52">
        <f>100*'T3-3. Country summary'!D24/21</f>
        <v>14.523809523809524</v>
      </c>
      <c r="D21" s="52">
        <f>100*'T3-3. Country summary'!E24/21</f>
        <v>24.61904761904762</v>
      </c>
      <c r="E21" s="52">
        <f>100*'T3-3. Country summary'!F24/21</f>
        <v>37.38095238095238</v>
      </c>
      <c r="F21" s="52">
        <f>100*'T3-3. Country summary'!G24/21</f>
        <v>44.523809523809526</v>
      </c>
      <c r="G21" s="52">
        <f>100*'T3-3. Country summary'!H24/21</f>
        <v>84.682539682539684</v>
      </c>
      <c r="H21" s="52">
        <f>100*'T3-3. Country summary'!I24/21</f>
        <v>31.904761904761905</v>
      </c>
      <c r="I21" s="52">
        <f>100*'T3-3. Country summary'!J24/21</f>
        <v>29.206349206349209</v>
      </c>
      <c r="J21" s="52">
        <f>100*'T3-3. Country summary'!K24/21</f>
        <v>45.095238095238102</v>
      </c>
      <c r="K21" s="52">
        <f>100*'T3-3. Country summary'!L24/21</f>
        <v>46.587301587301596</v>
      </c>
      <c r="L21" s="53"/>
      <c r="M21" s="54">
        <f t="shared" si="0"/>
        <v>39.257142857142853</v>
      </c>
    </row>
    <row r="22" spans="1:13" s="19" customFormat="1">
      <c r="A22" s="64" t="s">
        <v>122</v>
      </c>
      <c r="B22" s="4"/>
    </row>
    <row r="23" spans="1:13" s="19" customFormat="1">
      <c r="A23" s="4"/>
      <c r="B23" s="4"/>
    </row>
    <row r="24" spans="1:13" s="19" customFormat="1">
      <c r="A24" s="4"/>
      <c r="B24" s="4"/>
    </row>
  </sheetData>
  <phoneticPr fontId="6" type="noConversion"/>
  <pageMargins left="0.75" right="0.75" top="1" bottom="1" header="0.5" footer="0.5"/>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T3-1a. Domestic banks</vt:lpstr>
      <vt:lpstr>T3-1b. Domestic index</vt:lpstr>
      <vt:lpstr>T3-1c. Domestic table</vt:lpstr>
      <vt:lpstr>T3-2a. Foreign banks</vt:lpstr>
      <vt:lpstr>T3-2b. Foreign index</vt:lpstr>
      <vt:lpstr>T3-2c. Foreign table</vt:lpstr>
      <vt:lpstr>T3-3. Country summary</vt:lpstr>
      <vt:lpstr>Country summary %</vt:lpstr>
    </vt:vector>
  </TitlesOfParts>
  <Company>APSEG ANU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Phillipad</dc:creator>
  <cp:lastModifiedBy>Misa</cp:lastModifiedBy>
  <cp:lastPrinted>2009-03-25T02:14:26Z</cp:lastPrinted>
  <dcterms:created xsi:type="dcterms:W3CDTF">2009-02-12T02:18:44Z</dcterms:created>
  <dcterms:modified xsi:type="dcterms:W3CDTF">2011-06-21T10:00:42Z</dcterms:modified>
</cp:coreProperties>
</file>