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4785" windowWidth="15420" windowHeight="4830" tabRatio="913" firstSheet="4" activeTab="8"/>
  </bookViews>
  <sheets>
    <sheet name="T2-1a. Hospital" sheetId="1" r:id="rId1"/>
    <sheet name="T2-1b. Hospital index" sheetId="5" r:id="rId2"/>
    <sheet name="T2-1c. Hospital table" sheetId="11" r:id="rId3"/>
    <sheet name="T2-2a. Medical_laboratory" sheetId="2" r:id="rId4"/>
    <sheet name="T2-2b. Medlab index" sheetId="7" r:id="rId5"/>
    <sheet name="T2-3a. Ambulance" sheetId="3" r:id="rId6"/>
    <sheet name="T2-3b. Ambulance index" sheetId="6" r:id="rId7"/>
    <sheet name="T2-4. Country summary index" sheetId="9" r:id="rId8"/>
    <sheet name="T2-5ab. Country summary %" sheetId="10" r:id="rId9"/>
  </sheets>
  <calcPr calcId="125725" calcMode="manual"/>
</workbook>
</file>

<file path=xl/calcChain.xml><?xml version="1.0" encoding="utf-8"?>
<calcChain xmlns="http://schemas.openxmlformats.org/spreadsheetml/2006/main">
  <c r="B47" i="11"/>
  <c r="C47"/>
  <c r="D47"/>
  <c r="E47"/>
  <c r="F47"/>
  <c r="G47"/>
  <c r="H47"/>
  <c r="I47"/>
  <c r="J47"/>
  <c r="K47"/>
  <c r="B46"/>
  <c r="C46"/>
  <c r="D46"/>
  <c r="E46"/>
  <c r="F46"/>
  <c r="G46"/>
  <c r="H46"/>
  <c r="I46"/>
  <c r="J46"/>
  <c r="K46"/>
  <c r="B45"/>
  <c r="C45"/>
  <c r="D45"/>
  <c r="E45"/>
  <c r="F45"/>
  <c r="G45"/>
  <c r="H45"/>
  <c r="I45"/>
  <c r="J45"/>
  <c r="K45"/>
  <c r="B43"/>
  <c r="C43"/>
  <c r="D43"/>
  <c r="E43"/>
  <c r="F43"/>
  <c r="G43"/>
  <c r="H43"/>
  <c r="I43"/>
  <c r="J43"/>
  <c r="K43"/>
  <c r="B42"/>
  <c r="C42"/>
  <c r="D42"/>
  <c r="E42"/>
  <c r="F42"/>
  <c r="G42"/>
  <c r="H42"/>
  <c r="I42"/>
  <c r="J42"/>
  <c r="K42"/>
  <c r="B41"/>
  <c r="C41"/>
  <c r="D41"/>
  <c r="E41"/>
  <c r="F41"/>
  <c r="G41"/>
  <c r="H41"/>
  <c r="I41"/>
  <c r="J41"/>
  <c r="K41"/>
  <c r="B38"/>
  <c r="C38"/>
  <c r="D38"/>
  <c r="E38"/>
  <c r="F38"/>
  <c r="G38"/>
  <c r="H38"/>
  <c r="I38"/>
  <c r="J38"/>
  <c r="K38"/>
  <c r="B37"/>
  <c r="C37"/>
  <c r="D37"/>
  <c r="E37"/>
  <c r="F37"/>
  <c r="G37"/>
  <c r="H37"/>
  <c r="I37"/>
  <c r="J37"/>
  <c r="K37"/>
  <c r="B36"/>
  <c r="C36"/>
  <c r="D36"/>
  <c r="E36"/>
  <c r="F36"/>
  <c r="G36"/>
  <c r="H36"/>
  <c r="I36"/>
  <c r="J36"/>
  <c r="K36"/>
  <c r="B35"/>
  <c r="C35"/>
  <c r="D35"/>
  <c r="E35"/>
  <c r="F35"/>
  <c r="G35"/>
  <c r="H35"/>
  <c r="I35"/>
  <c r="J35"/>
  <c r="K35"/>
  <c r="B34"/>
  <c r="C34"/>
  <c r="D34"/>
  <c r="E34"/>
  <c r="F34"/>
  <c r="G34"/>
  <c r="H34"/>
  <c r="I34"/>
  <c r="J34"/>
  <c r="K34"/>
  <c r="B33"/>
  <c r="C33"/>
  <c r="D33"/>
  <c r="E33"/>
  <c r="F33"/>
  <c r="G33"/>
  <c r="H33"/>
  <c r="I33"/>
  <c r="J33"/>
  <c r="K33"/>
  <c r="B30"/>
  <c r="C30"/>
  <c r="D30"/>
  <c r="E30"/>
  <c r="F30"/>
  <c r="G30"/>
  <c r="H30"/>
  <c r="I30"/>
  <c r="J30"/>
  <c r="K30"/>
  <c r="B29"/>
  <c r="C29"/>
  <c r="D29"/>
  <c r="E29"/>
  <c r="F29"/>
  <c r="G29"/>
  <c r="H29"/>
  <c r="I29"/>
  <c r="J29"/>
  <c r="K29"/>
  <c r="B28"/>
  <c r="C28"/>
  <c r="D28"/>
  <c r="E28"/>
  <c r="F28"/>
  <c r="G28"/>
  <c r="H28"/>
  <c r="I28"/>
  <c r="J28"/>
  <c r="K28"/>
  <c r="B27"/>
  <c r="C27"/>
  <c r="D27"/>
  <c r="E27"/>
  <c r="F27"/>
  <c r="G27"/>
  <c r="H27"/>
  <c r="I27"/>
  <c r="J27"/>
  <c r="K27"/>
  <c r="B18"/>
  <c r="C18"/>
  <c r="D18"/>
  <c r="E18"/>
  <c r="F18"/>
  <c r="G18"/>
  <c r="H18"/>
  <c r="I18"/>
  <c r="J18"/>
  <c r="K18"/>
  <c r="B17"/>
  <c r="C17"/>
  <c r="D17"/>
  <c r="E17"/>
  <c r="F17"/>
  <c r="G17"/>
  <c r="H17"/>
  <c r="I17"/>
  <c r="J17"/>
  <c r="K17"/>
  <c r="B16"/>
  <c r="C16"/>
  <c r="D16"/>
  <c r="E16"/>
  <c r="F16"/>
  <c r="G16"/>
  <c r="H16"/>
  <c r="I16"/>
  <c r="J16"/>
  <c r="K16"/>
  <c r="B15"/>
  <c r="C15"/>
  <c r="D15"/>
  <c r="E15"/>
  <c r="L15" s="1"/>
  <c r="F15"/>
  <c r="G15"/>
  <c r="H15"/>
  <c r="I15"/>
  <c r="J15"/>
  <c r="K15"/>
  <c r="B14"/>
  <c r="C14"/>
  <c r="D14"/>
  <c r="E14"/>
  <c r="F14"/>
  <c r="G14"/>
  <c r="H14"/>
  <c r="I14"/>
  <c r="J14"/>
  <c r="K14"/>
  <c r="B11"/>
  <c r="C11"/>
  <c r="D11"/>
  <c r="E11"/>
  <c r="F11"/>
  <c r="G11"/>
  <c r="H11"/>
  <c r="I11"/>
  <c r="J11"/>
  <c r="K11"/>
  <c r="B10"/>
  <c r="C10"/>
  <c r="D10"/>
  <c r="E10"/>
  <c r="F10"/>
  <c r="G10"/>
  <c r="H10"/>
  <c r="I10"/>
  <c r="J10"/>
  <c r="K10"/>
  <c r="B9"/>
  <c r="C9"/>
  <c r="D9"/>
  <c r="E9"/>
  <c r="F9"/>
  <c r="G9"/>
  <c r="H9"/>
  <c r="I9"/>
  <c r="J9"/>
  <c r="K9"/>
  <c r="B8"/>
  <c r="C8"/>
  <c r="D8"/>
  <c r="E8"/>
  <c r="F8"/>
  <c r="G8"/>
  <c r="H8"/>
  <c r="I8"/>
  <c r="J8"/>
  <c r="K8"/>
  <c r="B7"/>
  <c r="C7"/>
  <c r="D7"/>
  <c r="E7"/>
  <c r="F7"/>
  <c r="G7"/>
  <c r="H7"/>
  <c r="I7"/>
  <c r="J7"/>
  <c r="K7"/>
  <c r="B6"/>
  <c r="C6"/>
  <c r="D6"/>
  <c r="E6"/>
  <c r="F6"/>
  <c r="G6"/>
  <c r="H6"/>
  <c r="I6"/>
  <c r="J6"/>
  <c r="K6"/>
  <c r="B5"/>
  <c r="C5"/>
  <c r="D5"/>
  <c r="E5"/>
  <c r="F5"/>
  <c r="G5"/>
  <c r="H5"/>
  <c r="I5"/>
  <c r="J5"/>
  <c r="K5"/>
  <c r="C10" i="5"/>
  <c r="C37"/>
  <c r="H176"/>
  <c r="H180"/>
  <c r="C10" i="6"/>
  <c r="C37"/>
  <c r="H176"/>
  <c r="H180"/>
  <c r="C10" i="7"/>
  <c r="C37"/>
  <c r="H176"/>
  <c r="H180"/>
  <c r="C212" i="6"/>
  <c r="C211"/>
  <c r="C210"/>
  <c r="C206"/>
  <c r="C205"/>
  <c r="C204"/>
  <c r="C35" i="9" s="1"/>
  <c r="B34" i="10" s="1"/>
  <c r="C192" i="6"/>
  <c r="C191"/>
  <c r="C180"/>
  <c r="C176"/>
  <c r="C172"/>
  <c r="C168"/>
  <c r="C32" i="9" s="1"/>
  <c r="B31" i="10" s="1"/>
  <c r="C122" i="6"/>
  <c r="C120"/>
  <c r="C115"/>
  <c r="C113"/>
  <c r="C104"/>
  <c r="C103"/>
  <c r="C102"/>
  <c r="C94"/>
  <c r="C93"/>
  <c r="C92"/>
  <c r="C91"/>
  <c r="C81"/>
  <c r="C75"/>
  <c r="C65"/>
  <c r="C59"/>
  <c r="C48"/>
  <c r="C41"/>
  <c r="C32"/>
  <c r="C31"/>
  <c r="C26"/>
  <c r="C8"/>
  <c r="C212" i="7"/>
  <c r="C211"/>
  <c r="C210"/>
  <c r="C206"/>
  <c r="C205"/>
  <c r="C204"/>
  <c r="C25" i="9"/>
  <c r="B24" i="10" s="1"/>
  <c r="C192" i="7"/>
  <c r="C191"/>
  <c r="C180"/>
  <c r="C176"/>
  <c r="C172"/>
  <c r="C168"/>
  <c r="C122"/>
  <c r="C120"/>
  <c r="C115"/>
  <c r="C113"/>
  <c r="C104"/>
  <c r="C103"/>
  <c r="C102"/>
  <c r="C94"/>
  <c r="C93"/>
  <c r="C92"/>
  <c r="C91"/>
  <c r="C81"/>
  <c r="C75"/>
  <c r="C65"/>
  <c r="C59"/>
  <c r="C48"/>
  <c r="C19" i="9" s="1"/>
  <c r="B18" i="10" s="1"/>
  <c r="C41" i="7"/>
  <c r="C32"/>
  <c r="C31"/>
  <c r="C26"/>
  <c r="C8"/>
  <c r="C18" i="9" s="1"/>
  <c r="C212" i="5"/>
  <c r="C211"/>
  <c r="C210"/>
  <c r="C206"/>
  <c r="C205"/>
  <c r="C204"/>
  <c r="C15" i="9" s="1"/>
  <c r="B14" i="10" s="1"/>
  <c r="C192" i="5"/>
  <c r="C191"/>
  <c r="C180"/>
  <c r="C176"/>
  <c r="C172"/>
  <c r="C168"/>
  <c r="C122"/>
  <c r="C120"/>
  <c r="C115"/>
  <c r="C113"/>
  <c r="C104"/>
  <c r="C103"/>
  <c r="C102"/>
  <c r="C94"/>
  <c r="C93"/>
  <c r="C92"/>
  <c r="C91"/>
  <c r="C81"/>
  <c r="C75"/>
  <c r="C65"/>
  <c r="C59"/>
  <c r="C48"/>
  <c r="C9" i="9" s="1"/>
  <c r="C41" i="5"/>
  <c r="C32"/>
  <c r="C31"/>
  <c r="C26"/>
  <c r="C8"/>
  <c r="I204" i="6"/>
  <c r="I205"/>
  <c r="I206"/>
  <c r="I210"/>
  <c r="I211"/>
  <c r="I212"/>
  <c r="I8"/>
  <c r="I10"/>
  <c r="I26"/>
  <c r="I31"/>
  <c r="I32"/>
  <c r="I37"/>
  <c r="I41"/>
  <c r="I48"/>
  <c r="I59"/>
  <c r="I65"/>
  <c r="I75"/>
  <c r="I81"/>
  <c r="I91"/>
  <c r="I92"/>
  <c r="I93"/>
  <c r="I94"/>
  <c r="I113"/>
  <c r="I115"/>
  <c r="I120"/>
  <c r="I122"/>
  <c r="I168"/>
  <c r="I172"/>
  <c r="I176"/>
  <c r="I180"/>
  <c r="I191"/>
  <c r="I192"/>
  <c r="I204" i="7"/>
  <c r="I205"/>
  <c r="I206"/>
  <c r="I210"/>
  <c r="I211"/>
  <c r="I212"/>
  <c r="I8"/>
  <c r="I10"/>
  <c r="I26"/>
  <c r="I31"/>
  <c r="I32"/>
  <c r="I37"/>
  <c r="I41"/>
  <c r="I48"/>
  <c r="I59"/>
  <c r="I65"/>
  <c r="I75"/>
  <c r="I81"/>
  <c r="I91"/>
  <c r="I92"/>
  <c r="I93"/>
  <c r="I94"/>
  <c r="I113"/>
  <c r="I115"/>
  <c r="I120"/>
  <c r="I122"/>
  <c r="I168"/>
  <c r="I172"/>
  <c r="I176"/>
  <c r="I180"/>
  <c r="I191"/>
  <c r="I192"/>
  <c r="I204" i="5"/>
  <c r="I205"/>
  <c r="I206"/>
  <c r="I210"/>
  <c r="I211"/>
  <c r="I212"/>
  <c r="I8"/>
  <c r="I10"/>
  <c r="I26"/>
  <c r="I31"/>
  <c r="I32"/>
  <c r="I37"/>
  <c r="I41"/>
  <c r="I48"/>
  <c r="I59"/>
  <c r="I65"/>
  <c r="I75"/>
  <c r="I81"/>
  <c r="I91"/>
  <c r="I92"/>
  <c r="I93"/>
  <c r="I94"/>
  <c r="I113"/>
  <c r="I115"/>
  <c r="I120"/>
  <c r="I122"/>
  <c r="I168"/>
  <c r="I172"/>
  <c r="I176"/>
  <c r="I180"/>
  <c r="I191"/>
  <c r="I192"/>
  <c r="I102"/>
  <c r="I103"/>
  <c r="I104"/>
  <c r="I104" i="7"/>
  <c r="I103"/>
  <c r="I102"/>
  <c r="I104" i="6"/>
  <c r="I103"/>
  <c r="I102"/>
  <c r="L212"/>
  <c r="K212"/>
  <c r="J212"/>
  <c r="H212"/>
  <c r="G212"/>
  <c r="F212"/>
  <c r="E212"/>
  <c r="L211"/>
  <c r="K211"/>
  <c r="J211"/>
  <c r="H211"/>
  <c r="G211"/>
  <c r="F211"/>
  <c r="E211"/>
  <c r="L210"/>
  <c r="K210"/>
  <c r="J210"/>
  <c r="H210"/>
  <c r="G210"/>
  <c r="F210"/>
  <c r="E210"/>
  <c r="L206"/>
  <c r="K206"/>
  <c r="J206"/>
  <c r="H206"/>
  <c r="G206"/>
  <c r="F206"/>
  <c r="E206"/>
  <c r="L205"/>
  <c r="K205"/>
  <c r="J205"/>
  <c r="H205"/>
  <c r="G205"/>
  <c r="F205"/>
  <c r="E205"/>
  <c r="L204"/>
  <c r="K204"/>
  <c r="J204"/>
  <c r="H204"/>
  <c r="G204"/>
  <c r="F204"/>
  <c r="E204"/>
  <c r="E35" i="9" s="1"/>
  <c r="D34" i="10" s="1"/>
  <c r="L192" i="6"/>
  <c r="K192"/>
  <c r="J192"/>
  <c r="H192"/>
  <c r="G192"/>
  <c r="F192"/>
  <c r="E192"/>
  <c r="L191"/>
  <c r="K191"/>
  <c r="J191"/>
  <c r="H191"/>
  <c r="G191"/>
  <c r="F191"/>
  <c r="E191"/>
  <c r="L180"/>
  <c r="K180"/>
  <c r="J180"/>
  <c r="G180"/>
  <c r="F180"/>
  <c r="E180"/>
  <c r="L176"/>
  <c r="K176"/>
  <c r="J176"/>
  <c r="G176"/>
  <c r="F176"/>
  <c r="E176"/>
  <c r="L172"/>
  <c r="K172"/>
  <c r="J172"/>
  <c r="H172"/>
  <c r="G172"/>
  <c r="F172"/>
  <c r="E172"/>
  <c r="L168"/>
  <c r="L32" i="9" s="1"/>
  <c r="K31" i="10" s="1"/>
  <c r="K168" i="6"/>
  <c r="K32" i="9" s="1"/>
  <c r="J31" i="10" s="1"/>
  <c r="J168" i="6"/>
  <c r="J32" i="9" s="1"/>
  <c r="H168" i="6"/>
  <c r="G168"/>
  <c r="G32" i="9" s="1"/>
  <c r="F31" i="10" s="1"/>
  <c r="F168" i="6"/>
  <c r="F32" i="9" s="1"/>
  <c r="E31" i="10" s="1"/>
  <c r="E168" i="6"/>
  <c r="E32" i="9" s="1"/>
  <c r="D31" i="10" s="1"/>
  <c r="L122" i="6"/>
  <c r="K122"/>
  <c r="J122"/>
  <c r="H122"/>
  <c r="G122"/>
  <c r="F122"/>
  <c r="E122"/>
  <c r="L120"/>
  <c r="K120"/>
  <c r="J120"/>
  <c r="H120"/>
  <c r="G120"/>
  <c r="F120"/>
  <c r="E120"/>
  <c r="L115"/>
  <c r="K115"/>
  <c r="J115"/>
  <c r="H115"/>
  <c r="G115"/>
  <c r="F115"/>
  <c r="E115"/>
  <c r="L113"/>
  <c r="L31" i="9"/>
  <c r="K30" i="10" s="1"/>
  <c r="K113" i="6"/>
  <c r="K31" i="9" s="1"/>
  <c r="J30" i="10" s="1"/>
  <c r="J113" i="6"/>
  <c r="H113"/>
  <c r="H31" i="9" s="1"/>
  <c r="G30" i="10" s="1"/>
  <c r="G113" i="6"/>
  <c r="F113"/>
  <c r="F31" i="9" s="1"/>
  <c r="E30" i="10" s="1"/>
  <c r="E113" i="6"/>
  <c r="E31" i="9" s="1"/>
  <c r="D30" i="10" s="1"/>
  <c r="L104" i="6"/>
  <c r="K104"/>
  <c r="J104"/>
  <c r="H104"/>
  <c r="G104"/>
  <c r="F104"/>
  <c r="E104"/>
  <c r="L103"/>
  <c r="K103"/>
  <c r="J103"/>
  <c r="H103"/>
  <c r="G103"/>
  <c r="F103"/>
  <c r="E103"/>
  <c r="L102"/>
  <c r="K102"/>
  <c r="J102"/>
  <c r="H102"/>
  <c r="G102"/>
  <c r="F102"/>
  <c r="E102"/>
  <c r="L94"/>
  <c r="K94"/>
  <c r="J94"/>
  <c r="H94"/>
  <c r="G94"/>
  <c r="F94"/>
  <c r="E94"/>
  <c r="L93"/>
  <c r="K93"/>
  <c r="J93"/>
  <c r="H93"/>
  <c r="G93"/>
  <c r="F93"/>
  <c r="E93"/>
  <c r="L92"/>
  <c r="K92"/>
  <c r="J92"/>
  <c r="H92"/>
  <c r="G92"/>
  <c r="F92"/>
  <c r="E92"/>
  <c r="L91"/>
  <c r="L30" i="9" s="1"/>
  <c r="K29" i="10" s="1"/>
  <c r="K91" i="6"/>
  <c r="J91"/>
  <c r="H91"/>
  <c r="H30" i="9" s="1"/>
  <c r="G91" i="6"/>
  <c r="F91"/>
  <c r="E91"/>
  <c r="L81"/>
  <c r="K81"/>
  <c r="J81"/>
  <c r="H81"/>
  <c r="G81"/>
  <c r="F81"/>
  <c r="E81"/>
  <c r="L75"/>
  <c r="K75"/>
  <c r="J75"/>
  <c r="H75"/>
  <c r="G75"/>
  <c r="F75"/>
  <c r="E75"/>
  <c r="L65"/>
  <c r="K65"/>
  <c r="J65"/>
  <c r="H65"/>
  <c r="G65"/>
  <c r="F65"/>
  <c r="E65"/>
  <c r="L59"/>
  <c r="K59"/>
  <c r="J59"/>
  <c r="H59"/>
  <c r="G59"/>
  <c r="F59"/>
  <c r="E59"/>
  <c r="L48"/>
  <c r="L29" i="9" s="1"/>
  <c r="K48" i="6"/>
  <c r="J48"/>
  <c r="H48"/>
  <c r="H29" i="9"/>
  <c r="G28" i="10" s="1"/>
  <c r="G48" i="6"/>
  <c r="G29" i="9" s="1"/>
  <c r="F28" i="10" s="1"/>
  <c r="F48" i="6"/>
  <c r="F29" i="9"/>
  <c r="E28" i="10" s="1"/>
  <c r="E48" i="6"/>
  <c r="E29" i="9" s="1"/>
  <c r="L41" i="6"/>
  <c r="K41"/>
  <c r="J41"/>
  <c r="H41"/>
  <c r="G41"/>
  <c r="F41"/>
  <c r="E41"/>
  <c r="L37"/>
  <c r="K37"/>
  <c r="J37"/>
  <c r="H37"/>
  <c r="G37"/>
  <c r="F37"/>
  <c r="E37"/>
  <c r="L32"/>
  <c r="K32"/>
  <c r="J32"/>
  <c r="H32"/>
  <c r="G32"/>
  <c r="F32"/>
  <c r="E32"/>
  <c r="L31"/>
  <c r="K31"/>
  <c r="J31"/>
  <c r="H31"/>
  <c r="G31"/>
  <c r="F31"/>
  <c r="E31"/>
  <c r="L26"/>
  <c r="K26"/>
  <c r="J26"/>
  <c r="H26"/>
  <c r="G26"/>
  <c r="F26"/>
  <c r="E26"/>
  <c r="L10"/>
  <c r="K10"/>
  <c r="J10"/>
  <c r="H10"/>
  <c r="G10"/>
  <c r="F10"/>
  <c r="E10"/>
  <c r="L8"/>
  <c r="K8"/>
  <c r="K28" i="9" s="1"/>
  <c r="J8" i="6"/>
  <c r="H8"/>
  <c r="G8"/>
  <c r="G28" i="9" s="1"/>
  <c r="F8" i="6"/>
  <c r="F28" i="9" s="1"/>
  <c r="E8" i="6"/>
  <c r="D212"/>
  <c r="D211"/>
  <c r="D210"/>
  <c r="D206"/>
  <c r="D205"/>
  <c r="D204"/>
  <c r="D192"/>
  <c r="D191"/>
  <c r="D180"/>
  <c r="D176"/>
  <c r="D172"/>
  <c r="D168"/>
  <c r="D122"/>
  <c r="D120"/>
  <c r="D115"/>
  <c r="D113"/>
  <c r="D104"/>
  <c r="D103"/>
  <c r="D102"/>
  <c r="D94"/>
  <c r="D93"/>
  <c r="D92"/>
  <c r="D91"/>
  <c r="D81"/>
  <c r="D75"/>
  <c r="D65"/>
  <c r="D59"/>
  <c r="D48"/>
  <c r="D29" i="9" s="1"/>
  <c r="D41" i="6"/>
  <c r="D37"/>
  <c r="D32"/>
  <c r="D31"/>
  <c r="D26"/>
  <c r="D10"/>
  <c r="D8"/>
  <c r="D28" i="9"/>
  <c r="L212" i="7"/>
  <c r="K212"/>
  <c r="J212"/>
  <c r="H212"/>
  <c r="G212"/>
  <c r="F212"/>
  <c r="E212"/>
  <c r="L211"/>
  <c r="K211"/>
  <c r="J211"/>
  <c r="H211"/>
  <c r="G211"/>
  <c r="F211"/>
  <c r="E211"/>
  <c r="L210"/>
  <c r="K210"/>
  <c r="J210"/>
  <c r="H210"/>
  <c r="G210"/>
  <c r="F210"/>
  <c r="E210"/>
  <c r="L206"/>
  <c r="K206"/>
  <c r="J206"/>
  <c r="H206"/>
  <c r="G206"/>
  <c r="F206"/>
  <c r="E206"/>
  <c r="L205"/>
  <c r="K205"/>
  <c r="J205"/>
  <c r="H205"/>
  <c r="G205"/>
  <c r="F205"/>
  <c r="E205"/>
  <c r="L204"/>
  <c r="K204"/>
  <c r="K25" i="9" s="1"/>
  <c r="J24" i="10" s="1"/>
  <c r="J204" i="7"/>
  <c r="J25" i="9"/>
  <c r="I24" i="10" s="1"/>
  <c r="H204" i="7"/>
  <c r="G204"/>
  <c r="G25" i="9" s="1"/>
  <c r="F24" i="10" s="1"/>
  <c r="F204" i="7"/>
  <c r="F25" i="9" s="1"/>
  <c r="E24" i="10" s="1"/>
  <c r="E204" i="7"/>
  <c r="L192"/>
  <c r="K192"/>
  <c r="J192"/>
  <c r="H192"/>
  <c r="G192"/>
  <c r="F192"/>
  <c r="E192"/>
  <c r="L191"/>
  <c r="K191"/>
  <c r="J191"/>
  <c r="H191"/>
  <c r="G191"/>
  <c r="F191"/>
  <c r="E191"/>
  <c r="L180"/>
  <c r="K180"/>
  <c r="J180"/>
  <c r="G180"/>
  <c r="F180"/>
  <c r="E180"/>
  <c r="L176"/>
  <c r="K176"/>
  <c r="J176"/>
  <c r="G176"/>
  <c r="F176"/>
  <c r="E176"/>
  <c r="L172"/>
  <c r="K172"/>
  <c r="J172"/>
  <c r="H172"/>
  <c r="G172"/>
  <c r="F172"/>
  <c r="E172"/>
  <c r="L168"/>
  <c r="K168"/>
  <c r="J168"/>
  <c r="H168"/>
  <c r="G168"/>
  <c r="G22" i="9" s="1"/>
  <c r="F21" i="10" s="1"/>
  <c r="F168" i="7"/>
  <c r="F22" i="9" s="1"/>
  <c r="E21" i="10" s="1"/>
  <c r="E168" i="7"/>
  <c r="L122"/>
  <c r="K122"/>
  <c r="J122"/>
  <c r="H122"/>
  <c r="G122"/>
  <c r="F122"/>
  <c r="E122"/>
  <c r="L120"/>
  <c r="K120"/>
  <c r="J120"/>
  <c r="H120"/>
  <c r="G120"/>
  <c r="F120"/>
  <c r="E120"/>
  <c r="L115"/>
  <c r="K115"/>
  <c r="J115"/>
  <c r="H115"/>
  <c r="G115"/>
  <c r="F115"/>
  <c r="E115"/>
  <c r="L113"/>
  <c r="K113"/>
  <c r="J113"/>
  <c r="J21" i="9" s="1"/>
  <c r="I20" i="10" s="1"/>
  <c r="H113" i="7"/>
  <c r="H21" i="9" s="1"/>
  <c r="G20" i="10" s="1"/>
  <c r="G113" i="7"/>
  <c r="G21" i="9" s="1"/>
  <c r="F20" i="10" s="1"/>
  <c r="F113" i="7"/>
  <c r="E113"/>
  <c r="E21" i="9" s="1"/>
  <c r="D20" i="10" s="1"/>
  <c r="L104" i="7"/>
  <c r="K104"/>
  <c r="J104"/>
  <c r="H104"/>
  <c r="G104"/>
  <c r="F104"/>
  <c r="E104"/>
  <c r="L103"/>
  <c r="K103"/>
  <c r="J103"/>
  <c r="H103"/>
  <c r="G103"/>
  <c r="F103"/>
  <c r="E103"/>
  <c r="L102"/>
  <c r="K102"/>
  <c r="J102"/>
  <c r="H102"/>
  <c r="G102"/>
  <c r="F102"/>
  <c r="E102"/>
  <c r="L94"/>
  <c r="K94"/>
  <c r="J94"/>
  <c r="H94"/>
  <c r="G94"/>
  <c r="F94"/>
  <c r="E94"/>
  <c r="L93"/>
  <c r="K93"/>
  <c r="J93"/>
  <c r="H93"/>
  <c r="G93"/>
  <c r="F93"/>
  <c r="E93"/>
  <c r="L92"/>
  <c r="K92"/>
  <c r="J92"/>
  <c r="H92"/>
  <c r="G92"/>
  <c r="F92"/>
  <c r="E92"/>
  <c r="L91"/>
  <c r="L20" i="9" s="1"/>
  <c r="K19" i="10" s="1"/>
  <c r="K91" i="7"/>
  <c r="J91"/>
  <c r="H91"/>
  <c r="G91"/>
  <c r="G20" i="9" s="1"/>
  <c r="F19" i="10" s="1"/>
  <c r="F91" i="7"/>
  <c r="F20" i="9" s="1"/>
  <c r="E91" i="7"/>
  <c r="E20" i="9" s="1"/>
  <c r="D19" i="10" s="1"/>
  <c r="L81" i="7"/>
  <c r="K81"/>
  <c r="J81"/>
  <c r="H81"/>
  <c r="G81"/>
  <c r="F81"/>
  <c r="E81"/>
  <c r="L75"/>
  <c r="K75"/>
  <c r="J75"/>
  <c r="H75"/>
  <c r="G75"/>
  <c r="F75"/>
  <c r="E75"/>
  <c r="L65"/>
  <c r="K65"/>
  <c r="J65"/>
  <c r="H65"/>
  <c r="G65"/>
  <c r="F65"/>
  <c r="E65"/>
  <c r="L59"/>
  <c r="K59"/>
  <c r="J59"/>
  <c r="H59"/>
  <c r="G59"/>
  <c r="F59"/>
  <c r="E59"/>
  <c r="L48"/>
  <c r="K48"/>
  <c r="K19" i="9" s="1"/>
  <c r="J18" i="10" s="1"/>
  <c r="J48" i="7"/>
  <c r="H48"/>
  <c r="H19" i="9" s="1"/>
  <c r="G48" i="7"/>
  <c r="G19" i="9" s="1"/>
  <c r="F18" i="10" s="1"/>
  <c r="F48" i="7"/>
  <c r="F19" i="9" s="1"/>
  <c r="E18" i="10" s="1"/>
  <c r="E48" i="7"/>
  <c r="E19" i="9" s="1"/>
  <c r="L41" i="7"/>
  <c r="K41"/>
  <c r="J41"/>
  <c r="H41"/>
  <c r="G41"/>
  <c r="F41"/>
  <c r="E41"/>
  <c r="L37"/>
  <c r="K37"/>
  <c r="J37"/>
  <c r="H37"/>
  <c r="G37"/>
  <c r="F37"/>
  <c r="E37"/>
  <c r="L32"/>
  <c r="K32"/>
  <c r="J32"/>
  <c r="H32"/>
  <c r="G32"/>
  <c r="F32"/>
  <c r="E32"/>
  <c r="L31"/>
  <c r="K31"/>
  <c r="J31"/>
  <c r="H31"/>
  <c r="G31"/>
  <c r="F31"/>
  <c r="E31"/>
  <c r="L26"/>
  <c r="K26"/>
  <c r="J26"/>
  <c r="H26"/>
  <c r="G26"/>
  <c r="F26"/>
  <c r="E26"/>
  <c r="L10"/>
  <c r="K10"/>
  <c r="J10"/>
  <c r="H10"/>
  <c r="G10"/>
  <c r="F10"/>
  <c r="E10"/>
  <c r="L8"/>
  <c r="K8"/>
  <c r="K18" i="9" s="1"/>
  <c r="J8" i="7"/>
  <c r="H8"/>
  <c r="G8"/>
  <c r="G18" i="9" s="1"/>
  <c r="F8" i="7"/>
  <c r="E8"/>
  <c r="D212"/>
  <c r="D211"/>
  <c r="D210"/>
  <c r="D206"/>
  <c r="D205"/>
  <c r="D25" i="9" s="1"/>
  <c r="C24" i="10" s="1"/>
  <c r="D204" i="7"/>
  <c r="D192"/>
  <c r="D191"/>
  <c r="D180"/>
  <c r="D176"/>
  <c r="D172"/>
  <c r="D168"/>
  <c r="D22" i="9"/>
  <c r="C21" i="10" s="1"/>
  <c r="D122" i="7"/>
  <c r="D120"/>
  <c r="D115"/>
  <c r="D113"/>
  <c r="D104"/>
  <c r="D103"/>
  <c r="D102"/>
  <c r="D94"/>
  <c r="D93"/>
  <c r="D92"/>
  <c r="D91"/>
  <c r="D81"/>
  <c r="D75"/>
  <c r="D65"/>
  <c r="D59"/>
  <c r="D48"/>
  <c r="D19" i="9" s="1"/>
  <c r="D41" i="7"/>
  <c r="D37"/>
  <c r="D32"/>
  <c r="D31"/>
  <c r="D26"/>
  <c r="D10"/>
  <c r="D8"/>
  <c r="J35" i="9"/>
  <c r="I34" i="10"/>
  <c r="H35" i="9"/>
  <c r="G34" i="10"/>
  <c r="J30" i="9"/>
  <c r="I29" i="10"/>
  <c r="J20" i="9"/>
  <c r="I19" i="10"/>
  <c r="F21" i="9"/>
  <c r="E20" i="10"/>
  <c r="L8" i="5"/>
  <c r="L10"/>
  <c r="L26"/>
  <c r="L39" i="9"/>
  <c r="K42" i="10" s="1"/>
  <c r="L31" i="5"/>
  <c r="L32"/>
  <c r="L37"/>
  <c r="L41"/>
  <c r="L48"/>
  <c r="L59"/>
  <c r="L65"/>
  <c r="L75"/>
  <c r="L81"/>
  <c r="L91"/>
  <c r="L92"/>
  <c r="L93"/>
  <c r="L94"/>
  <c r="L113"/>
  <c r="L115"/>
  <c r="L120"/>
  <c r="L122"/>
  <c r="L48" i="9" s="1"/>
  <c r="K51" i="10" s="1"/>
  <c r="L168" i="5"/>
  <c r="L172"/>
  <c r="L176"/>
  <c r="L180"/>
  <c r="L191"/>
  <c r="L192"/>
  <c r="K8"/>
  <c r="K10"/>
  <c r="K26"/>
  <c r="K31"/>
  <c r="K32"/>
  <c r="K37"/>
  <c r="K41"/>
  <c r="K48"/>
  <c r="K59"/>
  <c r="K65"/>
  <c r="K75"/>
  <c r="K81"/>
  <c r="K91"/>
  <c r="K92"/>
  <c r="K93"/>
  <c r="K94"/>
  <c r="K113"/>
  <c r="K40" i="9"/>
  <c r="K115" i="5"/>
  <c r="K120"/>
  <c r="K48" i="9" s="1"/>
  <c r="J51" i="10" s="1"/>
  <c r="K122" i="5"/>
  <c r="K168"/>
  <c r="K172"/>
  <c r="K176"/>
  <c r="K180"/>
  <c r="K191"/>
  <c r="K192"/>
  <c r="J8"/>
  <c r="J10"/>
  <c r="J26"/>
  <c r="J31"/>
  <c r="J32"/>
  <c r="J37"/>
  <c r="J41"/>
  <c r="J48"/>
  <c r="J59"/>
  <c r="J65"/>
  <c r="J75"/>
  <c r="J81"/>
  <c r="J91"/>
  <c r="J92"/>
  <c r="J93"/>
  <c r="J94"/>
  <c r="J113"/>
  <c r="J115"/>
  <c r="J120"/>
  <c r="J122"/>
  <c r="J168"/>
  <c r="J172"/>
  <c r="J176"/>
  <c r="J180"/>
  <c r="J191"/>
  <c r="J192"/>
  <c r="H8"/>
  <c r="H10"/>
  <c r="H26"/>
  <c r="H39" i="9" s="1"/>
  <c r="H31" i="5"/>
  <c r="H32"/>
  <c r="H37"/>
  <c r="H41"/>
  <c r="H48"/>
  <c r="H59"/>
  <c r="H65"/>
  <c r="H75"/>
  <c r="H81"/>
  <c r="H91"/>
  <c r="H92"/>
  <c r="H93"/>
  <c r="H94"/>
  <c r="H10" i="9"/>
  <c r="H113" i="5"/>
  <c r="H115"/>
  <c r="H40" i="9" s="1"/>
  <c r="G43" i="10" s="1"/>
  <c r="H120" i="5"/>
  <c r="H122"/>
  <c r="H48" i="9" s="1"/>
  <c r="G51" i="10" s="1"/>
  <c r="H168" i="5"/>
  <c r="H172"/>
  <c r="H191"/>
  <c r="H192"/>
  <c r="G120"/>
  <c r="G122"/>
  <c r="G48" i="9" s="1"/>
  <c r="F51" i="10" s="1"/>
  <c r="G113" i="5"/>
  <c r="G115"/>
  <c r="G11" i="9" s="1"/>
  <c r="F10" i="10" s="1"/>
  <c r="G8" i="5"/>
  <c r="G10"/>
  <c r="G26"/>
  <c r="G31"/>
  <c r="G32"/>
  <c r="G37"/>
  <c r="G41"/>
  <c r="G48"/>
  <c r="G59"/>
  <c r="G65"/>
  <c r="G75"/>
  <c r="G81"/>
  <c r="G91"/>
  <c r="G92"/>
  <c r="G93"/>
  <c r="G94"/>
  <c r="G168"/>
  <c r="G172"/>
  <c r="G176"/>
  <c r="G180"/>
  <c r="G191"/>
  <c r="G192"/>
  <c r="F8"/>
  <c r="F10"/>
  <c r="F26"/>
  <c r="F31"/>
  <c r="F32"/>
  <c r="F37"/>
  <c r="F41"/>
  <c r="F48"/>
  <c r="F59"/>
  <c r="F65"/>
  <c r="F75"/>
  <c r="F81"/>
  <c r="F9" i="9" s="1"/>
  <c r="F91" i="5"/>
  <c r="F92"/>
  <c r="F93"/>
  <c r="F94"/>
  <c r="F113"/>
  <c r="F115"/>
  <c r="F40" i="9" s="1"/>
  <c r="E43" i="10" s="1"/>
  <c r="F120" i="5"/>
  <c r="F122"/>
  <c r="F168"/>
  <c r="F172"/>
  <c r="F176"/>
  <c r="F180"/>
  <c r="F191"/>
  <c r="F192"/>
  <c r="E8"/>
  <c r="E10"/>
  <c r="E26"/>
  <c r="E39" i="9"/>
  <c r="E31" i="5"/>
  <c r="E32"/>
  <c r="E37"/>
  <c r="E41"/>
  <c r="E48"/>
  <c r="E59"/>
  <c r="E65"/>
  <c r="E75"/>
  <c r="E81"/>
  <c r="E91"/>
  <c r="E92"/>
  <c r="E93"/>
  <c r="E94"/>
  <c r="E113"/>
  <c r="E40" i="9" s="1"/>
  <c r="E115" i="5"/>
  <c r="E120"/>
  <c r="E122"/>
  <c r="E168"/>
  <c r="E172"/>
  <c r="E176"/>
  <c r="E180"/>
  <c r="E191"/>
  <c r="E192"/>
  <c r="D8"/>
  <c r="D10"/>
  <c r="D26"/>
  <c r="D31"/>
  <c r="D32"/>
  <c r="D37"/>
  <c r="D41"/>
  <c r="D8" i="9" s="1"/>
  <c r="D48" i="5"/>
  <c r="D59"/>
  <c r="D65"/>
  <c r="D75"/>
  <c r="D81"/>
  <c r="D9" i="9"/>
  <c r="D91" i="5"/>
  <c r="D92"/>
  <c r="D93"/>
  <c r="D94"/>
  <c r="D113"/>
  <c r="D115"/>
  <c r="D120"/>
  <c r="D122"/>
  <c r="D48" i="9" s="1"/>
  <c r="C51" i="10" s="1"/>
  <c r="D168" i="5"/>
  <c r="D172"/>
  <c r="D176"/>
  <c r="D180"/>
  <c r="D191"/>
  <c r="D192"/>
  <c r="L102"/>
  <c r="L103"/>
  <c r="K24" i="11" s="1"/>
  <c r="L104" i="5"/>
  <c r="L204"/>
  <c r="L205"/>
  <c r="L206"/>
  <c r="L210"/>
  <c r="L211"/>
  <c r="L212"/>
  <c r="K102"/>
  <c r="K103"/>
  <c r="K104"/>
  <c r="K204"/>
  <c r="K205"/>
  <c r="K206"/>
  <c r="K210"/>
  <c r="K211"/>
  <c r="K212"/>
  <c r="J102"/>
  <c r="J103"/>
  <c r="I24" i="11" s="1"/>
  <c r="J104" i="5"/>
  <c r="J204"/>
  <c r="J205"/>
  <c r="J206"/>
  <c r="J210"/>
  <c r="J211"/>
  <c r="J212"/>
  <c r="H102"/>
  <c r="H103"/>
  <c r="H104"/>
  <c r="H204"/>
  <c r="H205"/>
  <c r="H206"/>
  <c r="H210"/>
  <c r="H211"/>
  <c r="H212"/>
  <c r="H15" i="9" s="1"/>
  <c r="G14" i="10" s="1"/>
  <c r="G102" i="5"/>
  <c r="G103"/>
  <c r="G104"/>
  <c r="G204"/>
  <c r="G205"/>
  <c r="G206"/>
  <c r="G210"/>
  <c r="G211"/>
  <c r="G212"/>
  <c r="F102"/>
  <c r="F103"/>
  <c r="F104"/>
  <c r="F5" i="9" s="1"/>
  <c r="E4" i="10" s="1"/>
  <c r="F204" i="5"/>
  <c r="F205"/>
  <c r="F206"/>
  <c r="F210"/>
  <c r="F211"/>
  <c r="F212"/>
  <c r="E102"/>
  <c r="E103"/>
  <c r="E104"/>
  <c r="E204"/>
  <c r="E205"/>
  <c r="E206"/>
  <c r="E210"/>
  <c r="E211"/>
  <c r="E212"/>
  <c r="D102"/>
  <c r="D103"/>
  <c r="D104"/>
  <c r="D204"/>
  <c r="D205"/>
  <c r="D206"/>
  <c r="D210"/>
  <c r="D211"/>
  <c r="D212"/>
  <c r="D15" i="9" s="1"/>
  <c r="C14" i="10" s="1"/>
  <c r="C8"/>
  <c r="D46" i="9"/>
  <c r="C49" i="10" s="1"/>
  <c r="D11" i="9"/>
  <c r="C10" i="10" s="1"/>
  <c r="D40" i="9"/>
  <c r="C43" i="10" s="1"/>
  <c r="G24" i="11"/>
  <c r="K21" i="9"/>
  <c r="J20" i="10" s="1"/>
  <c r="F30" i="9"/>
  <c r="E29" i="10" s="1"/>
  <c r="J10" i="9"/>
  <c r="J47" s="1"/>
  <c r="I50" i="10" s="1"/>
  <c r="I9" i="9"/>
  <c r="H25"/>
  <c r="G24" i="10"/>
  <c r="G39" i="9"/>
  <c r="D31"/>
  <c r="C30" i="10" s="1"/>
  <c r="E18" i="9"/>
  <c r="D17" i="10" s="1"/>
  <c r="C22" i="9"/>
  <c r="B21" i="10" s="1"/>
  <c r="L19" i="9"/>
  <c r="K18" i="10" s="1"/>
  <c r="L25" i="9"/>
  <c r="K24" i="10" s="1"/>
  <c r="D30" i="9"/>
  <c r="C29" i="10" s="1"/>
  <c r="K30" i="9"/>
  <c r="J29" i="10" s="1"/>
  <c r="I31" i="9"/>
  <c r="H30" i="10" s="1"/>
  <c r="D21" i="9"/>
  <c r="C20" i="10" s="1"/>
  <c r="C40" i="9"/>
  <c r="F42" i="10"/>
  <c r="K35" i="9"/>
  <c r="J34" i="10"/>
  <c r="J19" i="9"/>
  <c r="I18" i="10"/>
  <c r="H8" i="9"/>
  <c r="G7" i="10" s="1"/>
  <c r="C27"/>
  <c r="J28" i="9"/>
  <c r="I30"/>
  <c r="H29" i="10" s="1"/>
  <c r="C10" i="9"/>
  <c r="B9" i="10" s="1"/>
  <c r="B21" i="11"/>
  <c r="G31" i="9"/>
  <c r="F30" i="10"/>
  <c r="G5" i="9"/>
  <c r="F4" i="10"/>
  <c r="E28" i="9"/>
  <c r="K22"/>
  <c r="J21" i="10" s="1"/>
  <c r="I19" i="9"/>
  <c r="H18" i="10" s="1"/>
  <c r="C30" i="9"/>
  <c r="B29" i="10" s="1"/>
  <c r="C31" i="9"/>
  <c r="B30" i="10" s="1"/>
  <c r="F35" i="9"/>
  <c r="E34" i="10" s="1"/>
  <c r="K39" i="9"/>
  <c r="D18"/>
  <c r="F18"/>
  <c r="L21"/>
  <c r="K20" i="10" s="1"/>
  <c r="E22" i="9"/>
  <c r="D21" i="10" s="1"/>
  <c r="J22" i="9"/>
  <c r="I21" i="10" s="1"/>
  <c r="F24" i="11"/>
  <c r="G10" i="9"/>
  <c r="F9" i="10" s="1"/>
  <c r="F21" i="11"/>
  <c r="J29" i="9"/>
  <c r="I28" i="10"/>
  <c r="E30" i="9"/>
  <c r="D29" i="10"/>
  <c r="J31" i="9"/>
  <c r="I30" i="10"/>
  <c r="I5" i="9"/>
  <c r="H4" i="10"/>
  <c r="H24" i="11"/>
  <c r="I22" i="9"/>
  <c r="H21" i="10" s="1"/>
  <c r="I18" i="9"/>
  <c r="I35"/>
  <c r="H34" i="10" s="1"/>
  <c r="C21" i="9"/>
  <c r="B20" i="10" s="1"/>
  <c r="C29" i="9"/>
  <c r="B28" i="10" s="1"/>
  <c r="L38" i="11"/>
  <c r="L28" i="9"/>
  <c r="K27" i="10" s="1"/>
  <c r="K29" i="9"/>
  <c r="J28" i="10" s="1"/>
  <c r="G30" i="9"/>
  <c r="F29" i="10" s="1"/>
  <c r="K10" i="9"/>
  <c r="D20"/>
  <c r="C19" i="10" s="1"/>
  <c r="H18" i="9"/>
  <c r="G17" i="10" s="1"/>
  <c r="H22" i="9"/>
  <c r="G21" i="10" s="1"/>
  <c r="L35" i="9"/>
  <c r="K34" i="10" s="1"/>
  <c r="I20" i="9"/>
  <c r="H19" i="10" s="1"/>
  <c r="I28" i="9"/>
  <c r="H27" i="10" s="1"/>
  <c r="C45" i="9"/>
  <c r="C20"/>
  <c r="B19" i="10" s="1"/>
  <c r="C28" i="9"/>
  <c r="L22"/>
  <c r="K21" i="10" s="1"/>
  <c r="H32" i="9"/>
  <c r="G31" i="10" s="1"/>
  <c r="G35" i="9"/>
  <c r="F34" i="10" s="1"/>
  <c r="I25" i="9"/>
  <c r="H24" i="10" s="1"/>
  <c r="C39" i="9"/>
  <c r="B42" i="10" s="1"/>
  <c r="J39" i="9"/>
  <c r="B48" i="10"/>
  <c r="B27"/>
  <c r="E17"/>
  <c r="C17"/>
  <c r="D27"/>
  <c r="I42"/>
  <c r="H17"/>
  <c r="I27"/>
  <c r="J42"/>
  <c r="J9"/>
  <c r="K47" i="9"/>
  <c r="J50" i="10" s="1"/>
  <c r="E48" i="9"/>
  <c r="D51" i="10"/>
  <c r="H11" i="9"/>
  <c r="G10" i="10"/>
  <c r="H28" i="9"/>
  <c r="G27" i="10"/>
  <c r="B43"/>
  <c r="C41" i="9"/>
  <c r="B44" i="10" s="1"/>
  <c r="F48" i="9"/>
  <c r="E51" i="10" s="1"/>
  <c r="F11" i="9"/>
  <c r="E10" i="10" s="1"/>
  <c r="E21" i="11"/>
  <c r="F10" i="9"/>
  <c r="L9" i="11"/>
  <c r="L43"/>
  <c r="G12" i="9"/>
  <c r="K21" i="11"/>
  <c r="L10" i="9"/>
  <c r="L45"/>
  <c r="I39"/>
  <c r="I8"/>
  <c r="L37" i="11"/>
  <c r="J43" i="10"/>
  <c r="K41" i="9"/>
  <c r="J44" i="10" s="1"/>
  <c r="E10" i="9"/>
  <c r="G9"/>
  <c r="L34" i="11"/>
  <c r="C24"/>
  <c r="J24"/>
  <c r="K5" i="9"/>
  <c r="J4" i="10"/>
  <c r="F12" i="9"/>
  <c r="K12"/>
  <c r="B24" i="11"/>
  <c r="C5" i="9"/>
  <c r="B4" i="10" s="1"/>
  <c r="L8" i="11"/>
  <c r="L41"/>
  <c r="F45" i="9"/>
  <c r="G9" i="10"/>
  <c r="H47" i="9"/>
  <c r="G50" i="10" s="1"/>
  <c r="D12" i="9"/>
  <c r="L8"/>
  <c r="I12"/>
  <c r="L29" i="11"/>
  <c r="L35"/>
  <c r="L36"/>
  <c r="K9" i="9"/>
  <c r="K46" s="1"/>
  <c r="J49" i="10" s="1"/>
  <c r="D24" i="11"/>
  <c r="E5" i="9"/>
  <c r="D4" i="10" s="1"/>
  <c r="D42"/>
  <c r="J48" i="9"/>
  <c r="I51" i="10" s="1"/>
  <c r="J11" i="9"/>
  <c r="I10" i="10" s="1"/>
  <c r="L12" i="9"/>
  <c r="L18" i="11"/>
  <c r="L27"/>
  <c r="L33"/>
  <c r="L47"/>
  <c r="H8" i="10"/>
  <c r="I46" i="9"/>
  <c r="H49" i="10" s="1"/>
  <c r="E24" i="11"/>
  <c r="C21"/>
  <c r="E12" i="9"/>
  <c r="E45"/>
  <c r="J45"/>
  <c r="I11"/>
  <c r="H10" i="10" s="1"/>
  <c r="I48" i="9"/>
  <c r="H51" i="10" s="1"/>
  <c r="I45" i="9"/>
  <c r="C11"/>
  <c r="B10" i="10" s="1"/>
  <c r="L30" i="11"/>
  <c r="D5" i="9"/>
  <c r="C4" i="10" s="1"/>
  <c r="C47" i="9"/>
  <c r="B50" i="10" s="1"/>
  <c r="I9"/>
  <c r="E8" i="9"/>
  <c r="G47"/>
  <c r="F50" i="10" s="1"/>
  <c r="G45" i="9"/>
  <c r="F48" i="10" s="1"/>
  <c r="D10" i="9"/>
  <c r="F8"/>
  <c r="E7" i="10" s="1"/>
  <c r="L40" i="9"/>
  <c r="J8" i="10"/>
  <c r="D7"/>
  <c r="D47" i="9"/>
  <c r="C9" i="10"/>
  <c r="D48"/>
  <c r="C11"/>
  <c r="D49" i="9"/>
  <c r="C52" i="10" s="1"/>
  <c r="G49" i="9"/>
  <c r="F52" i="10" s="1"/>
  <c r="F11"/>
  <c r="E49" i="9"/>
  <c r="D52" i="10" s="1"/>
  <c r="D11"/>
  <c r="E9"/>
  <c r="F47" i="9"/>
  <c r="E50" i="10" s="1"/>
  <c r="H48"/>
  <c r="H7"/>
  <c r="J11"/>
  <c r="K49" i="9"/>
  <c r="J52" i="10" s="1"/>
  <c r="H42"/>
  <c r="H11"/>
  <c r="I49" i="9"/>
  <c r="H52" i="10" s="1"/>
  <c r="G46" i="9"/>
  <c r="F49" i="10" s="1"/>
  <c r="F8"/>
  <c r="K48"/>
  <c r="L41" i="9"/>
  <c r="K44" i="10"/>
  <c r="K43"/>
  <c r="I48"/>
  <c r="K11"/>
  <c r="L49" i="9"/>
  <c r="K52" i="10" s="1"/>
  <c r="K7"/>
  <c r="E48"/>
  <c r="E11"/>
  <c r="F49" i="9"/>
  <c r="E52" i="10" s="1"/>
  <c r="D9"/>
  <c r="E47" i="9"/>
  <c r="D50" i="10" s="1"/>
  <c r="L47" i="9"/>
  <c r="K50" i="10" s="1"/>
  <c r="K9"/>
  <c r="C50"/>
  <c r="B8" l="1"/>
  <c r="C46" i="9"/>
  <c r="B49" i="10" s="1"/>
  <c r="C18"/>
  <c r="D23" i="9"/>
  <c r="C22" i="10" s="1"/>
  <c r="M30"/>
  <c r="E15" i="9"/>
  <c r="D14" i="10" s="1"/>
  <c r="F15" i="9"/>
  <c r="E14" i="10" s="1"/>
  <c r="G15" i="9"/>
  <c r="F14" i="10" s="1"/>
  <c r="H5" i="9"/>
  <c r="G4" i="10" s="1"/>
  <c r="J15" i="9"/>
  <c r="I14" i="10" s="1"/>
  <c r="L24" i="11"/>
  <c r="D39" i="9"/>
  <c r="G8"/>
  <c r="H9"/>
  <c r="I21" i="11"/>
  <c r="J8" i="9"/>
  <c r="K8"/>
  <c r="L11"/>
  <c r="K10" i="10" s="1"/>
  <c r="L9" i="9"/>
  <c r="J18"/>
  <c r="L18"/>
  <c r="E25"/>
  <c r="D24" i="10" s="1"/>
  <c r="I40" i="9"/>
  <c r="H21" i="11"/>
  <c r="L5"/>
  <c r="L6"/>
  <c r="L7"/>
  <c r="L11"/>
  <c r="L46"/>
  <c r="C33" i="9"/>
  <c r="B32" i="10" s="1"/>
  <c r="J5" i="9"/>
  <c r="I4" i="10" s="1"/>
  <c r="K15" i="9"/>
  <c r="J14" i="10" s="1"/>
  <c r="L15" i="9"/>
  <c r="K14" i="10" s="1"/>
  <c r="D45" i="9"/>
  <c r="D21" i="11"/>
  <c r="L21" s="1"/>
  <c r="E9" i="9"/>
  <c r="F39"/>
  <c r="H12"/>
  <c r="G21" i="11"/>
  <c r="J12" i="9"/>
  <c r="J40"/>
  <c r="J9"/>
  <c r="J21" i="11"/>
  <c r="K45" i="9"/>
  <c r="H20"/>
  <c r="G19" i="10" s="1"/>
  <c r="K20" i="9"/>
  <c r="J19" i="10" s="1"/>
  <c r="D32" i="9"/>
  <c r="C31" i="10" s="1"/>
  <c r="D35" i="9"/>
  <c r="C34" i="10" s="1"/>
  <c r="I15" i="9"/>
  <c r="H14" i="10" s="1"/>
  <c r="I21" i="9"/>
  <c r="H20" i="10" s="1"/>
  <c r="I32" i="9"/>
  <c r="H31" i="10" s="1"/>
  <c r="I29" i="9"/>
  <c r="C8"/>
  <c r="C48"/>
  <c r="C12"/>
  <c r="L10" i="11"/>
  <c r="L14"/>
  <c r="L16"/>
  <c r="L17"/>
  <c r="L28"/>
  <c r="L42"/>
  <c r="L45"/>
  <c r="D13" i="9"/>
  <c r="C12" i="10" s="1"/>
  <c r="C7"/>
  <c r="C42"/>
  <c r="D41" i="9"/>
  <c r="C44" i="10" s="1"/>
  <c r="E41" i="9"/>
  <c r="D44" i="10" s="1"/>
  <c r="D43"/>
  <c r="F46" i="9"/>
  <c r="E8" i="10"/>
  <c r="F13" i="9"/>
  <c r="E12" i="10" s="1"/>
  <c r="F7"/>
  <c r="G13" i="9"/>
  <c r="F12" i="10" s="1"/>
  <c r="H46" i="9"/>
  <c r="G49" i="10" s="1"/>
  <c r="H13" i="9"/>
  <c r="G12" i="10" s="1"/>
  <c r="G8"/>
  <c r="G42"/>
  <c r="H41" i="9"/>
  <c r="G44" i="10" s="1"/>
  <c r="J13" i="9"/>
  <c r="I12" i="10" s="1"/>
  <c r="I7"/>
  <c r="J7"/>
  <c r="L46" i="9"/>
  <c r="K8" i="10"/>
  <c r="L13" i="9"/>
  <c r="K12" i="10" s="1"/>
  <c r="G23" i="9"/>
  <c r="F22" i="10" s="1"/>
  <c r="F17"/>
  <c r="I17"/>
  <c r="J23" i="9"/>
  <c r="I22" i="10" s="1"/>
  <c r="K17"/>
  <c r="L23" i="9"/>
  <c r="K22" i="10" s="1"/>
  <c r="F33" i="9"/>
  <c r="E32" i="10" s="1"/>
  <c r="E27"/>
  <c r="K33" i="9"/>
  <c r="J32" i="10" s="1"/>
  <c r="J27"/>
  <c r="D28"/>
  <c r="E33" i="9"/>
  <c r="D32" i="10" s="1"/>
  <c r="K28"/>
  <c r="L33" i="9"/>
  <c r="K32" i="10" s="1"/>
  <c r="G29"/>
  <c r="H33" i="9"/>
  <c r="G32" i="10" s="1"/>
  <c r="I31"/>
  <c r="J33" i="9"/>
  <c r="I32" i="10" s="1"/>
  <c r="H43"/>
  <c r="I41" i="9"/>
  <c r="H44" i="10" s="1"/>
  <c r="B17"/>
  <c r="C23" i="9"/>
  <c r="B22" i="10" s="1"/>
  <c r="M21"/>
  <c r="M24"/>
  <c r="M31"/>
  <c r="M34"/>
  <c r="C48"/>
  <c r="D50" i="9"/>
  <c r="C53" i="10" s="1"/>
  <c r="E46" i="9"/>
  <c r="D8" i="10"/>
  <c r="F41" i="9"/>
  <c r="E44" i="10" s="1"/>
  <c r="E42"/>
  <c r="G11"/>
  <c r="H49" i="9"/>
  <c r="G52" i="10" s="1"/>
  <c r="J49" i="9"/>
  <c r="I52" i="10" s="1"/>
  <c r="I11"/>
  <c r="J41" i="9"/>
  <c r="I44" i="10" s="1"/>
  <c r="I43"/>
  <c r="I8"/>
  <c r="J46" i="9"/>
  <c r="J48" i="10"/>
  <c r="K50" i="9"/>
  <c r="J53" i="10" s="1"/>
  <c r="J17"/>
  <c r="K23" i="9"/>
  <c r="J22" i="10" s="1"/>
  <c r="D18"/>
  <c r="E23" i="9"/>
  <c r="D22" i="10" s="1"/>
  <c r="H23" i="9"/>
  <c r="G22" i="10" s="1"/>
  <c r="G18"/>
  <c r="E19"/>
  <c r="M19" s="1"/>
  <c r="F23" i="9"/>
  <c r="E22" i="10" s="1"/>
  <c r="D33" i="9"/>
  <c r="C32" i="10" s="1"/>
  <c r="C28"/>
  <c r="M28" s="1"/>
  <c r="F27"/>
  <c r="M27" s="1"/>
  <c r="G33" i="9"/>
  <c r="F32" i="10" s="1"/>
  <c r="H28"/>
  <c r="I33" i="9"/>
  <c r="H32" i="10" s="1"/>
  <c r="B7"/>
  <c r="M7" s="1"/>
  <c r="C13" i="9"/>
  <c r="B12" i="10" s="1"/>
  <c r="B51"/>
  <c r="M51" s="1"/>
  <c r="B11"/>
  <c r="M11" s="1"/>
  <c r="C49" i="9"/>
  <c r="B52" i="10" s="1"/>
  <c r="M52" s="1"/>
  <c r="M32"/>
  <c r="M20"/>
  <c r="M29"/>
  <c r="M14"/>
  <c r="M18"/>
  <c r="G40" i="9"/>
  <c r="H45"/>
  <c r="K11"/>
  <c r="J10" i="10" s="1"/>
  <c r="I10" i="9"/>
  <c r="G50"/>
  <c r="F53" i="10" s="1"/>
  <c r="I23" i="9"/>
  <c r="H22" i="10" s="1"/>
  <c r="L5" i="9"/>
  <c r="K4" i="10" s="1"/>
  <c r="M4" s="1"/>
  <c r="E11" i="9"/>
  <c r="D10" i="10" s="1"/>
  <c r="M10" s="1"/>
  <c r="F43" l="1"/>
  <c r="M43" s="1"/>
  <c r="G41" i="9"/>
  <c r="F44" i="10" s="1"/>
  <c r="K49"/>
  <c r="L50" i="9"/>
  <c r="K53" i="10" s="1"/>
  <c r="F50" i="9"/>
  <c r="E53" i="10" s="1"/>
  <c r="E49"/>
  <c r="M8"/>
  <c r="M22"/>
  <c r="M42"/>
  <c r="H9"/>
  <c r="M9" s="1"/>
  <c r="I47" i="9"/>
  <c r="I13"/>
  <c r="H12" i="10" s="1"/>
  <c r="G48"/>
  <c r="H50" i="9"/>
  <c r="G53" i="10" s="1"/>
  <c r="I49"/>
  <c r="J50" i="9"/>
  <c r="I53" i="10" s="1"/>
  <c r="E50" i="9"/>
  <c r="D53" i="10" s="1"/>
  <c r="D49"/>
  <c r="M49" s="1"/>
  <c r="C50" i="9"/>
  <c r="B53" i="10" s="1"/>
  <c r="E13" i="9"/>
  <c r="D12" i="10" s="1"/>
  <c r="M48"/>
  <c r="M17"/>
  <c r="K13" i="9"/>
  <c r="J12" i="10" s="1"/>
  <c r="M44"/>
  <c r="M12" l="1"/>
  <c r="H50"/>
  <c r="M50" s="1"/>
  <c r="I50" i="9"/>
  <c r="H53" i="10" s="1"/>
  <c r="M53" s="1"/>
</calcChain>
</file>

<file path=xl/sharedStrings.xml><?xml version="1.0" encoding="utf-8"?>
<sst xmlns="http://schemas.openxmlformats.org/spreadsheetml/2006/main" count="2805" uniqueCount="331">
  <si>
    <t xml:space="preserve">A.  Market Access – commercial presence (mode 3) </t>
  </si>
  <si>
    <t>If yes, total number of firms allowed</t>
  </si>
  <si>
    <t>If yes, number of foreign firms allowed</t>
  </si>
  <si>
    <t>Entry by any firm</t>
  </si>
  <si>
    <t>Entry by foreign firms</t>
  </si>
  <si>
    <t xml:space="preserve"> Are there policy restrictions on new entry into these services (see name of sheet)?</t>
  </si>
  <si>
    <t>If entry is restricted into these services (see name of sheet), what are the reasons provided by the government? (tick all relevant reasons)</t>
  </si>
  <si>
    <t>To give incumbents time to prepare for competition</t>
  </si>
  <si>
    <t>To increase government revenue from privatisation or license fees</t>
  </si>
  <si>
    <t>Exclusive rights believed necessary to attract (strategic) investment</t>
  </si>
  <si>
    <t>Exclusive rights to allow the provision of universal service</t>
  </si>
  <si>
    <t>Inadequate regulatory and supervisory capacity</t>
  </si>
  <si>
    <t>Strategic activity reserved to the state</t>
  </si>
  <si>
    <t>Entry subject to economic needs test by govt</t>
  </si>
  <si>
    <t>Entry subject to geographic location</t>
  </si>
  <si>
    <t>Other (specify):</t>
  </si>
  <si>
    <t>Are they required to establish in a particular form (eg partnership, non-profit)?</t>
  </si>
  <si>
    <t xml:space="preserve">Are these health services firms (see name of sheet) prohibited from incorporating (with limited liability)? </t>
  </si>
  <si>
    <t>Required form of establishment</t>
  </si>
  <si>
    <t xml:space="preserve">Are foreign health services firms in these services (see name of sheet) prohibited from establishing in a joint venture with local professionals? </t>
  </si>
  <si>
    <t>Are there restrictions on JVs (eg equity limits)</t>
  </si>
  <si>
    <t>Are they required to establish in a JV?</t>
  </si>
  <si>
    <t>Type of restriction</t>
  </si>
  <si>
    <t xml:space="preserve"> Are foreign health services firms in these services (see name of sheet) restricted in the scope of services they can provide? </t>
  </si>
  <si>
    <t xml:space="preserve">Are foreign health services firms in these services (see name of sheet) restricted in the number of clients (domestic and/or foreign) they can service? </t>
  </si>
  <si>
    <t>B.  Market Access – movement of natural persons (mode 4) – intra-corporate transferees</t>
  </si>
  <si>
    <t>Are there minimum requirements  to have nationals/residents in the following categories of position in foreign invested health service firms in these services (see name of sheet) (specify minimum number or percentage, state which)</t>
  </si>
  <si>
    <t>Members of the board of directors</t>
  </si>
  <si>
    <t>Executives</t>
  </si>
  <si>
    <t>Managers</t>
  </si>
  <si>
    <t>Professionals</t>
  </si>
  <si>
    <t>Para-professionals</t>
  </si>
  <si>
    <t>Medical consultants</t>
  </si>
  <si>
    <t>Unskilled workers</t>
  </si>
  <si>
    <t>Other staff (specify):</t>
  </si>
  <si>
    <t>Are there prohibitions or maximum restrictions on employing locally trained professionals in foreign invested  professional service firms in these services (see name of sheet) (specify maximum number or percentage, state which):</t>
  </si>
  <si>
    <t xml:space="preserve">Prohibition </t>
  </si>
  <si>
    <t>Maximum limit (specify):</t>
  </si>
  <si>
    <t>Other restriction (specify):</t>
  </si>
  <si>
    <t xml:space="preserve"> Identify the categories of intra-corporate transferees  in these services (see name of sheet) whose entry and stay is subject to labour market tests</t>
  </si>
  <si>
    <t xml:space="preserve"> Identify the categories of managerial personnel  who must be locally licensed as a medical professional in these services (see name of sheet)</t>
  </si>
  <si>
    <t xml:space="preserve"> Identify the categories of managerial personnel  who must be locally domiciled in these services (see name of sheet)</t>
  </si>
  <si>
    <t>C. Cross-border trade (Mode 1)</t>
  </si>
  <si>
    <t>Are foreign health services providers located abroad able to provide these services (see name of sheet) cross-border  to patients in your country (eg tele-medicine)? (tick which apply)?</t>
  </si>
  <si>
    <t>Not permitted</t>
  </si>
  <si>
    <t>Limited in form (eg limited to certain kinds of diagnostic or lab testing services) (state form)</t>
  </si>
  <si>
    <t>Limited to specific groups (eg to foreign nationals in your country) (state group)</t>
  </si>
  <si>
    <t>Limited in some other way (state limitation)</t>
  </si>
  <si>
    <t>No stated limitations</t>
  </si>
  <si>
    <t>D. Consumption abroad (Mode 2)</t>
  </si>
  <si>
    <t>Can domestic residents purchase health services while abroad? (tick which apply)?</t>
  </si>
  <si>
    <t>13*</t>
  </si>
  <si>
    <t>*</t>
  </si>
  <si>
    <t>Indicates question is not specific to a particular health service</t>
  </si>
  <si>
    <t xml:space="preserve">Quotas related to the value of transactions, the number of operations or the number of nationals travelling abroad (visa restrictions) </t>
  </si>
  <si>
    <t>Taxes or registration/authorisation requirements on consumers travelling abroad</t>
  </si>
  <si>
    <t>No restrictions</t>
  </si>
  <si>
    <t xml:space="preserve">E.  Ownership </t>
  </si>
  <si>
    <t xml:space="preserve"> Is private ownership in these health service firms (see name of sheet) allowed?</t>
  </si>
  <si>
    <t>Maximum private equity permitted (%)</t>
  </si>
  <si>
    <t>Existing operators</t>
  </si>
  <si>
    <t>New entrants</t>
  </si>
  <si>
    <t xml:space="preserve"> Is foreign ownership in these health service firms (see name of sheet) allowed?</t>
  </si>
  <si>
    <t>Maximum foreign equity permitted (%)</t>
  </si>
  <si>
    <t xml:space="preserve">F  Regulation </t>
  </si>
  <si>
    <t>Institutional status of the regulator for these services (see name of sheet)</t>
  </si>
  <si>
    <t>Name the regulator</t>
  </si>
  <si>
    <t>When established</t>
  </si>
  <si>
    <t>Independent from Ministry?</t>
  </si>
  <si>
    <t>If yes, when made independent?</t>
  </si>
  <si>
    <t>How is the sector regulator for these services (see name fo sheet) financed?</t>
  </si>
  <si>
    <t>Licence and other fees (%)</t>
  </si>
  <si>
    <t>State budget (%)</t>
  </si>
  <si>
    <t>Other (please specify) (%)</t>
  </si>
  <si>
    <t>Is registration, authorisation or licensing required for establishment in these services (see name of sheet)? Is it limited temporally or geographically?</t>
  </si>
  <si>
    <t>Required?</t>
  </si>
  <si>
    <t>Licence granted in perpetuity?</t>
  </si>
  <si>
    <t xml:space="preserve">For fixed term (state term) </t>
  </si>
  <si>
    <t>Licence limited geographically?</t>
  </si>
  <si>
    <t>If the number of providers is not limited by policy, specify the main conditions new entrants must fulfil to be registered/authorised/licensed in these services (see name of sheet).</t>
  </si>
  <si>
    <t>Payment of license fee (indicate amount</t>
  </si>
  <si>
    <t>Minimum capital (indicate amount)</t>
  </si>
  <si>
    <t>Tax declaration</t>
  </si>
  <si>
    <t>Bank references</t>
  </si>
  <si>
    <t>Deposit of a cash bond (indicate amount)</t>
  </si>
  <si>
    <t>Experience in the field (specify)</t>
  </si>
  <si>
    <t>Proof of the professional qualifications of key staff</t>
  </si>
  <si>
    <t>Certificates assessing conformity with quality assurance systems</t>
  </si>
  <si>
    <t>Compatible home country regulation</t>
  </si>
  <si>
    <t>Other (specify)</t>
  </si>
  <si>
    <t>First come, first served</t>
  </si>
  <si>
    <t>Discretionary decision by issuing authority</t>
  </si>
  <si>
    <t>Competitive bidding</t>
  </si>
  <si>
    <t>Are foreign providers of these services (see name of sheet) subject to different licensing requirements from domestic firms?</t>
  </si>
  <si>
    <t>Type of difference</t>
  </si>
  <si>
    <t>Are foreign providers of these services (see name of sheet) required to train local staff?</t>
  </si>
  <si>
    <t xml:space="preserve"> Are there performance or quality assurance obligations on foreign providers of these services (see name of sheet)? </t>
  </si>
  <si>
    <t>Do they differ from those for domestic institutions?</t>
  </si>
  <si>
    <t>Are foreign providers of these services (see name of sheet) restricted in their ability to charge fees?</t>
  </si>
  <si>
    <t>From international clients?</t>
  </si>
  <si>
    <t>From local clients?</t>
  </si>
  <si>
    <t>Is there a universal service obligation in the provision of these services (see name of sheet)?</t>
  </si>
  <si>
    <t>How is USO defined?</t>
  </si>
  <si>
    <t>What instruments are used (eg consumer subsidy, producer subsidy cross subsidy, free provision, subsidised insurance):</t>
  </si>
  <si>
    <t>How is it funded (eg cross subsidy, budget allocation, industry fund)?:</t>
  </si>
  <si>
    <t xml:space="preserve">Are foreign providers of these services (see name of sheet) restricted in their access to producer subsidies? </t>
  </si>
  <si>
    <t>Are their local  clients (nationals) restricted in their access to consumer subsidies?</t>
  </si>
  <si>
    <t>Are there any specific local policies and initiatives to attract foreign clients/patients (mode 1 or mode 2) for these services (see name of sheet)?</t>
  </si>
  <si>
    <t>Type of initiative</t>
  </si>
  <si>
    <t>Which of the following are consulted in advance of regulatory changes (eg accreditation requirements) affecting these service providers (see name of sheet)?</t>
  </si>
  <si>
    <t>Service providers</t>
  </si>
  <si>
    <t>Users</t>
  </si>
  <si>
    <t>Other (specifiy):</t>
  </si>
  <si>
    <t>How are laws and regulatory decisions affecting these service providers (see name of sheet) made public?</t>
  </si>
  <si>
    <t>Regulator’s website</t>
  </si>
  <si>
    <t>Official gazette</t>
  </si>
  <si>
    <t>Cambodia</t>
  </si>
  <si>
    <t>Yes</t>
  </si>
  <si>
    <t>NA</t>
  </si>
  <si>
    <t>USD600-1200</t>
  </si>
  <si>
    <t>YEs</t>
  </si>
  <si>
    <t>1.5-2% of invested capital</t>
  </si>
  <si>
    <t>No</t>
  </si>
  <si>
    <t>Lao PDR</t>
  </si>
  <si>
    <t>At least one local professional is required.</t>
  </si>
  <si>
    <t>All foreign professionals including managerial level and employees are required to have professional certificates acknowledged by their country’s Ministry of Health as well as by Lao Ministry of Health.</t>
  </si>
  <si>
    <t>Ministry of Health, Medical Professionals Association</t>
  </si>
  <si>
    <t>1975 for Ministry and 2007 for Association</t>
  </si>
  <si>
    <t>The Association is under the ministry</t>
  </si>
  <si>
    <t>Main conditions for new entrants are normally specified in a five-year plan of the Ministry of Health</t>
  </si>
  <si>
    <t>They must additionally comply with Foreign Investment Promotion Law</t>
  </si>
  <si>
    <t>Radio and local newspapers</t>
  </si>
  <si>
    <t>Singapore</t>
  </si>
  <si>
    <t>Need to be locally licensed</t>
  </si>
  <si>
    <t>Ministry of Health</t>
  </si>
  <si>
    <t>2 years</t>
  </si>
  <si>
    <t>S$4000-9000</t>
  </si>
  <si>
    <t>S$1600-2000</t>
  </si>
  <si>
    <t>Thailand</t>
  </si>
  <si>
    <t>Ministry of Public Health</t>
  </si>
  <si>
    <t>By medical hub of Asia policy</t>
  </si>
  <si>
    <t>By FTA</t>
  </si>
  <si>
    <t>Indonesia</t>
  </si>
  <si>
    <t>State budget</t>
  </si>
  <si>
    <t xml:space="preserve">Are local providers (domestic or foreign invested) of these services (see name of sheet) restricted in their access to producer subsidies when they serve foreign clients? </t>
  </si>
  <si>
    <t>Through professional and hospital organisation</t>
  </si>
  <si>
    <t>Vietnam</t>
  </si>
  <si>
    <t>Department of Treatment Management, Ministry of Health or Division of Treatment Management of Province’s Department of Health</t>
  </si>
  <si>
    <t>5 (for license granted by Ministry of Health) and 3 years for license granted by Province’s Departement of Health</t>
  </si>
  <si>
    <t>At least 21 beds, and adequate medicine, equipment and other facilities</t>
  </si>
  <si>
    <t xml:space="preserve">Adequate medicine, equipment and other facilities. </t>
  </si>
  <si>
    <t>5 years of practices (for head of hospital and head of department)</t>
  </si>
  <si>
    <t>5 years of practice (for head of med lab)</t>
  </si>
  <si>
    <t>5 years of practice (for head of ambulance services)</t>
  </si>
  <si>
    <t>Children under 6, some special diseases</t>
  </si>
  <si>
    <t>At least one Cambodian technical director in any type of firm (local or foreign)</t>
  </si>
  <si>
    <t>Government</t>
  </si>
  <si>
    <t>Very few subsidies for health services</t>
  </si>
  <si>
    <t>Case by case approval needed for the few subsidies available</t>
  </si>
  <si>
    <t>&gt;10%</t>
  </si>
  <si>
    <t>In accordance to Article 7 of Labor Law approved by National Assembly in 1994, any foreign invested firm, which include foreign invested health service firms, needs to hire foreign professionals should request to approval from Ministry of Labor and Social Welfare. In the proposal, the firms should indicate a clear plan on number of foreign professionals needed, the length of hiring and a plan to train local staff on such professional skills. The objective of the Labor Law is to give priority to Lao national-professionals first. In addition to Labor Law, foreign invested health service firms must comply with the Law on Foreign Investment Promotion approved by National Assembly in 2004 – Article 12, which stated that foreign invested firms are not allowed to hire foreign professional more than 10% of total labor in the firm.</t>
  </si>
  <si>
    <t>In principle, foreign health service providers are not permitted to provide their services in Lao PDR. However, there is no written regulation on cross border services and in reality such practice does exist.</t>
  </si>
  <si>
    <t>There is not regulations on this matter at this stage.</t>
  </si>
  <si>
    <t>If the number of providers of these services (see name of sheet) is limited by policy, through what mechanism are licenses allocated?</t>
  </si>
  <si>
    <t>Malaysia</t>
  </si>
  <si>
    <t>Myanmar</t>
  </si>
  <si>
    <t>Subject to Foreign Investment Committee Guideline, Economic Planning Unit</t>
  </si>
  <si>
    <t>Prefer locally trained</t>
  </si>
  <si>
    <t>Comply with Private Healthcare and Services Act and Guidelines</t>
  </si>
  <si>
    <t>Yes, according to fee schedule</t>
  </si>
  <si>
    <t>Equitable access for all Malaysians but with restrictions for foreigners.</t>
  </si>
  <si>
    <t>Health Tourism</t>
  </si>
  <si>
    <t>Hospital are regulated under the Sanatorium Act. Under the Act, only managers but not executives or members of the board of directors, must be locally licensed as a medical professional and locally domiciled. There are no rules and regulations for Med lab and ambulance.</t>
  </si>
  <si>
    <t>As regulated by Consumer Protection law</t>
  </si>
  <si>
    <t xml:space="preserve">Medical and health services are included in (21) of the Annex three of the Alien Business Act. This means that foreigners (foreign ownership exceeds 49 percent) cannot engage in any medical and health services unless they get a permission from the relevant government agencies. This is scored as a foreign equity limit rather than as a limit on the scope of business. </t>
  </si>
  <si>
    <t>Not allowed</t>
  </si>
  <si>
    <t>Director</t>
  </si>
  <si>
    <t>Constitution states that every citizen shall, in accordance with the health policy laid down by the Union, have the ight to health care.</t>
  </si>
  <si>
    <t>Details</t>
  </si>
  <si>
    <t>No restriction it depends on the capacity of the firm</t>
  </si>
  <si>
    <t>Besides the National Hospital and Provincial Hospital, the health service center may establish in two forms: 1. Referral Hospital covers 100,000 to 120,000 people in a surrounding area. 2. Health Center covers 10,000 to 12,000 inhabitants in the area, regardless of administrative location. If community has less than 10,000 inhabitants there will be no Health Service Center.</t>
  </si>
  <si>
    <t xml:space="preserve">The following conditions are stated under section 6 of the Private Hospitals and Medical Clinics Act: (a) the character and fitness of the applicant to be issued with a licence or, where the applicant is a body corporate, the character and fitness of the members of the board of directors or committee or board of trustees or other governing body of the body corporate; (b) the ability of the applicant to operate and maintain a private hospital, medical clinic, clinical laboratory or healthcare establishment, as the case may be, in accordance with the prescribed standards; (c) the suitability of the premises or conveyance (including the facilities and equipment therein) to be licensed for use as a private hospital, medical clinic, clinical laboratory or healthcare establishment, as the case may be; and (d) the adequacy of the nursing and other staff that is to be employed at the premises or conveyance to be licensed.   The following need to be looked into if they are applicable: - Fire Safety Clearance - Building works pproval under the Building Control Act and Regulations - Licence for irradiating equipment </t>
  </si>
  <si>
    <t>Under section 11 of the Private Hospitals and Medical Clinics Act, licensees are required to set up quality assurance committees monitor and evaluate the quality and appropriateness of services provided. The findings of this committee is to be reported to the relevant personnel at MOH. This applies to both foreign and local providers.</t>
  </si>
  <si>
    <t>In 2003, SingaporeMedicine was launched. The multi-agency government-industry partnership is committed to promoting Singapore as a world-class destination for advanced patient care. Government partners in the initiative are the Economic Developmnet Board, International Enterpeise Singapore and the Singapore Tourism Board.</t>
  </si>
  <si>
    <t>Head, and Head of department, respectively</t>
  </si>
  <si>
    <t>TOTAL</t>
  </si>
  <si>
    <t>Transparency</t>
  </si>
  <si>
    <t>HOSPITAL</t>
  </si>
  <si>
    <t>MEDICAL LABORATORY</t>
  </si>
  <si>
    <t>AMBULANCE</t>
  </si>
  <si>
    <t>Subject to Foreign Investment Committee Guideline, Economic Planning Unit. The remaining 30% is reserved under the Bumiputera equity Ownership.</t>
  </si>
  <si>
    <t>In the case of public health service, there is a federal budget allocation for consumer subsidy and free provision of services. There are no producer subsidy cross subsidy. Malaysia has yet to have a National Health Insurance.</t>
  </si>
  <si>
    <t>Philippines</t>
  </si>
  <si>
    <t xml:space="preserve">Department of Health-Bureau of Health Facility Services, and Centers for Health Development </t>
  </si>
  <si>
    <t>1 year</t>
  </si>
  <si>
    <t>Personnel, equipment, physical plant and service capability requirements</t>
  </si>
  <si>
    <t>Allot 10% of authorized bed capacity as free or charity beds as a requirement for licensure.</t>
  </si>
  <si>
    <t>Cross subsidy</t>
  </si>
  <si>
    <t xml:space="preserve">Cross subsidy by private hospitals, social insurance if charity patient is a member of social insurance scheme and hospital is accredited with social insurance. </t>
  </si>
  <si>
    <t xml:space="preserve">Foreign providers not entitled to tax holidays and incentives if not registered with the Philippine Economic Zone Authority as a Medical Tourism enterprise. Local clients cannot claim from social insurance scheme if foreign provider is not accredited by social insurance (Philhealth). </t>
  </si>
  <si>
    <t>Medical Tourism Program (Executive Order No. 372, 2004) – Public-private sector initiative to formulate a development strategy for health and wellness services.</t>
  </si>
  <si>
    <t>Professional organizations, local government units, other regulatory offices</t>
  </si>
  <si>
    <t>Newspaper, print media</t>
  </si>
  <si>
    <t>There are service restrictions that are based on the categorization of the hospital. However, these restrictions are applicable to all hospitals.</t>
  </si>
  <si>
    <t xml:space="preserve">In general, there are no restrictions for hospitals and medical laboratories on the number of domestic and foreign patients they can service. However, locators and registered enterprises in special economic zones and medical tourism zones should have at least 60% percent foreign patients. </t>
  </si>
  <si>
    <t xml:space="preserve">BoD must be proportional to equity participation of nationals in firms. 100% answer applies to officers who oversee the service provision of the firm. For instance, the medical directors or chiefs of medical departments should be locally licensed professionals </t>
  </si>
  <si>
    <t>Answer applies to officers who oversee the service provision of the firm. For instance, the medical directors or chiefs of medical departments should be locally licensed professionals</t>
  </si>
  <si>
    <t>Qualification: If it is a 100% foreign owned company, the majority of the board of directors should be residents (loosely defined as having a local address).</t>
  </si>
  <si>
    <t>Health service firms may be foreign owned as long as the service providers are Filipino citizens. Therefore, there are technically no restrictions on the equity participation of foreigners in corporations. However for health service firms that are single proprietorships for which the owners are the services providers, foreign ownership is not allowed because of the Constitutional provision restricting practice of professions to citizens.</t>
  </si>
  <si>
    <t xml:space="preserve">For ambulances, coverage is restricted to private ambulances that are not owned or operated by hospitals. Ambulances that are independent of the hospitals are not regulated. </t>
  </si>
  <si>
    <t>The year of establishment refers to when the licensure acts were established. The Bureau of Health Facility Services is in charge of policy/standard formulation while the regional Centers for Health Development are tasked with approving and renewing the licenses based on the guidelines.</t>
  </si>
  <si>
    <t>There are performance and quality assurance obligations but these are not different from domestic institutions.</t>
  </si>
  <si>
    <t>There are no restrictions on fees.</t>
  </si>
  <si>
    <t>No producer subsidies given to domestic and foreign invested hospitals unless they are registered with PEZA.  Providers in special export zones are required to have 60% foreign patients.</t>
  </si>
  <si>
    <t>Brunei</t>
  </si>
  <si>
    <t>No guidelines have been issued on the minimum or maximum number of foreign firms allowed.</t>
  </si>
  <si>
    <t>If the company is set up as a limited liability than at least 50% of its board must be Citizens of Brunei. Generally the Labour department would encourage the firm to recruit locals for unskilled positions.</t>
  </si>
  <si>
    <t>Limited to Imaging laboratory. Limited to profession consultation between practitioners.</t>
  </si>
  <si>
    <t>No guidelines available but must have a local partner</t>
  </si>
  <si>
    <t>Comply with Government and Regulatory bodies regulations</t>
  </si>
  <si>
    <t>DOMESTIC HOSPITAL</t>
  </si>
  <si>
    <t>FOREIGN HOSPITAL</t>
  </si>
  <si>
    <t>AVERAGE</t>
  </si>
  <si>
    <t>Their scope of service is subject to Government and Regulatory bodies regulations. The scope is the same as for domestic firms.</t>
  </si>
  <si>
    <t>Consumption abroad (Mode 2)</t>
  </si>
  <si>
    <t xml:space="preserve">Commercial presence (mode 3) </t>
  </si>
  <si>
    <t>Movement of natural persons (mode 4) – intra-corporate transferees</t>
  </si>
  <si>
    <t>Cross-border trade (Mode 1)</t>
  </si>
  <si>
    <t xml:space="preserve">Ownership </t>
  </si>
  <si>
    <t xml:space="preserve">Regulation </t>
  </si>
  <si>
    <r>
      <t>Source</t>
    </r>
    <r>
      <rPr>
        <sz val="10"/>
        <rFont val="Times New Roman"/>
        <family val="1"/>
      </rPr>
      <t xml:space="preserve">:  Author.  </t>
    </r>
  </si>
  <si>
    <t>Medical Superintendent</t>
  </si>
  <si>
    <t>Applies to NGOs and volunteer organisations</t>
  </si>
  <si>
    <t>Any foreign organizations are allowed to charge fees to cover their costs, but they have obligate for Private Health Care Service Law. At Page. 7 of Private Health Care Service Law, it describes “to enable provision of quality services at a fair costs and to take responsibility.”</t>
  </si>
  <si>
    <t>By foreign firms?</t>
  </si>
  <si>
    <t>Other</t>
  </si>
  <si>
    <t xml:space="preserve"> 1 Are there policy restrictions on new entry - by any firm?</t>
  </si>
  <si>
    <t xml:space="preserve">3 Are these firms prohibited from incorporating (with limited liability)? </t>
  </si>
  <si>
    <t xml:space="preserve">4 Are foreign health services firms prohibited from establishing in a joint venture with local professionals? </t>
  </si>
  <si>
    <t xml:space="preserve"> 5 Are foreign health services firms restricted in the scope of services they can provide? </t>
  </si>
  <si>
    <t xml:space="preserve">6 Are foreign health services firms restricted in the number of clients (domestic and/or foreign) they can service? </t>
  </si>
  <si>
    <t>7 Are there minimum requirements  to have nationals/residents as executives, managers etc in foreign invested health service firms?</t>
  </si>
  <si>
    <t>8 Are there prohibitions or maximum restrictions on employing locally trained professionals in foreign invested  professional service firms?</t>
  </si>
  <si>
    <t xml:space="preserve"> 9 Are there categories of intra-corporate transferees whose entry and stay is subject to labour market tests?</t>
  </si>
  <si>
    <t xml:space="preserve"> 10 Are there categories of managerial personnel  who must be locally licensed as a medical professional?</t>
  </si>
  <si>
    <t xml:space="preserve"> 11 Are there categories of managerial personnel  who must be locally domiciled?</t>
  </si>
  <si>
    <t xml:space="preserve">12 Are foreign health services providers located abroad able to provide servicescross-border  to patients in your country (eg tele-medicine)? </t>
  </si>
  <si>
    <t xml:space="preserve">13 Can domestic residents purchase health services while abroad? </t>
  </si>
  <si>
    <t xml:space="preserve"> 14 Is private ownership allowed - in existing operators?</t>
  </si>
  <si>
    <t>15 Is foreign ownership  allowed - in existing operators?</t>
  </si>
  <si>
    <t>21 Are foreign providers subject to different licensing requirements from domestic firms?</t>
  </si>
  <si>
    <t>22 Are foreign providers required to train local staff?</t>
  </si>
  <si>
    <t>23 Do quality assurance obligations on foreign providers differ from those for domestic institutions?</t>
  </si>
  <si>
    <t>24 Are foreign providers of these services restricted in their ability to charge fees?</t>
  </si>
  <si>
    <t xml:space="preserve">26 Are foreign providers restricted in their access to producer subsidies? </t>
  </si>
  <si>
    <t>29 Which of the following are consulted in advance of regulatory changes (eg accreditation requirements) affecting service providers?</t>
  </si>
  <si>
    <t>30 How are laws and regulatory decisions affecting these service providers (see name of sheet) made public?</t>
  </si>
  <si>
    <t xml:space="preserve"> </t>
  </si>
  <si>
    <t>There is no restriction for managers to be locally licenced. They are only required to be qualified and have a certificate of proof from their home country (which must be a WHO member).             There is no specific requirement for Cambodian nationals to be in any (non-managerial) position in foreign firms. However, foreign firms are advised to employ Cambodian nationals if they can perform the function. If there are no qualified Cambodians, it is acceptable to employ a foreigner. See also notes to question 9.</t>
  </si>
  <si>
    <t xml:space="preserve">There is a 10% limit in recruiting foreign employees applied to all sectors not only medical, and to all firms (local and foreign). The firm needs to write a justification on why there is a need of foreign employees more than 10% of the total employees (for example the lack of engineer experts in Cambodia, etc.) and the Ministry of Labor and Vocational Training (MLVT) will making the decision base on these justifications. It is interesting to note that, in any case, there is no test to verify if there is really no qualified local candidate. </t>
  </si>
  <si>
    <t>Foreign owner must always be present at his/her duty. In case absent more than 10days, he/she must report to the Ministry of Health. (This refers to “owner”, not clear if member of the board of directors, executives, or managers are also required to be locally domiciled).</t>
  </si>
  <si>
    <t>Question not asked in 2010</t>
  </si>
  <si>
    <t>Subject to Foreign Investment Committee Guideline, Economic Planning Unit. Has 30% bumiputera participation in terms of equity, directorship and office staff.</t>
  </si>
  <si>
    <t>As stipulated in Telemedicine Act 1007.</t>
  </si>
  <si>
    <t>There are no labor market tests for members of the board of directors who have voting rights only and who do not interfere in the day to day management of the enterprise. If they occupy any position in the enterprise, they will be covered by the labor market test.</t>
  </si>
  <si>
    <t>There are no more geographical limitations due to the suspension of the Department of Health Administrative Order No. 2006-0004.</t>
  </si>
  <si>
    <t>PHP6000-10500</t>
  </si>
  <si>
    <t>PHP2000-5000</t>
  </si>
  <si>
    <t>PHP20,000</t>
  </si>
  <si>
    <t>Singapore Civil Defence Force, Ministry of Home Affairs</t>
  </si>
  <si>
    <t>Media</t>
  </si>
  <si>
    <t>Subsidized insurance</t>
  </si>
  <si>
    <t>Not specified</t>
  </si>
  <si>
    <t>Mass media</t>
  </si>
  <si>
    <t>Law firms and some provincial department of health websites.</t>
  </si>
  <si>
    <t>If the hospital is a private hospital. In addition, the means testing policy introduced in early 2009 will determine the level of subsidy that local clients are entitiled to.</t>
  </si>
  <si>
    <t>Case by case.</t>
  </si>
  <si>
    <t xml:space="preserve">There is no existing operators or new entrants in foreign ownership in health service.  However there are a few foreign health service organizations such as NGOs, volunteer organizations.  Although 51 % foreign equity participation for foreign health services firms is allowed according to FDI rule in Myanmar, foreign invested health service firms have not operated yet. The situation is similar to that in medical services: there is a non-documented policy of not allowing foreign entry yet.
</t>
  </si>
  <si>
    <t xml:space="preserve">Another improvement (or) development is more access to Health  services provision from clinics in Bangkok, Singapore, India (via Mode 1). Those clinics had been already linked or JV with Myanmar National Services providers (Agents). For example, Renal transplant, Cardiac Operation, Breast cancer, Brain Tumors, Stroke etc were investigated in foreign countries through Myanmar agents. Some patients have received treatment from there. There are no limitations for blodd tests.
</t>
  </si>
  <si>
    <t>Kyat 0.5 to 5 million</t>
  </si>
  <si>
    <t>Kyat 0.2 to 1 million</t>
  </si>
  <si>
    <t>Most of the diseases control and preventive treatments and some curative services are allowed for free provision in case like DOTS and BCG for tuberculosis, VPT for Vithria Pertussis and prevention of Poliomyelitis. There are fees for medicines, services and diagnostic tests, though there are some subsidy mechanisms for volunteer services through INGO and NGOs.</t>
  </si>
  <si>
    <t>National Health Committee</t>
  </si>
  <si>
    <t>Although foreign ownership of health service firms is allowed in accordance with FDI rule and the rule of the Ministry of Health, recently there are no existing foreign health service operators in Myanmar.</t>
  </si>
  <si>
    <t>Foreign-invested hospital must take the form of limited liability company, must establish partnership with Indonesian partners who operates in hospital matters, must only provide specialist and/or subspecialist services, provide minimum 200 hospital beds (for ASEAN investors) and minimum 300 beds for non-ASEAN investors</t>
  </si>
  <si>
    <t>Must produce approval from BKPM before obtaining license from MoH.</t>
  </si>
  <si>
    <t xml:space="preserve">Foreign hospitals and medical laboratory are required to meet international standard in terms of technology and services or i.e. be modern one. It is an option and not so strict. Related to the international standards we have several levels such as neighbouring countries, Regional or most advanced  international.
</t>
  </si>
  <si>
    <t>However, hospitals are not allowed to trade or sell medical equipments, chemicals, and drugs.</t>
  </si>
  <si>
    <t xml:space="preserve">In accordance to Article 7 of Labor Law approved by National Assembly in 1994, any foreign invested firm, which include foreign invested health service firms, needs to hire foreign professionals should request to approval from Ministry of Labor and Social Welfare. In the proposal, the firms should indicate a clear plan on number of foreign professionals needed, the length of hiring and a plan to train local staff on such professional skills. The objective of the Labor Law is to give priority to Lao national-professionals first. In addition to Labor Law, foreign invested health service firms must comply with the Law on Foreign Investment Promotion approved by National Assembly in 2004 – Article 12, which stated that foreign invested firms are not allowed to hire foreign professional more than 10% of total labor in the firm. </t>
  </si>
  <si>
    <t>Medical and health services are included in (21) of the Annex three of the Alien Business Act. This means that foreigners (foreign ownership exceeds 49 percent) cannot engage in any medical and health services unless they get a permission from the relevant government agencies.</t>
  </si>
  <si>
    <t>According to the order of the Royal Thai Police, ratio of foreigners to Thai employed in any businesses must not exceed 1 to 4, unless granted a permission by the Board of Investment. There are 39 occupations that are restricted to foreigners. However, none of the 39 is related to health services.</t>
  </si>
  <si>
    <t>10 years</t>
  </si>
  <si>
    <t>1000-20000 THB + extra depending on type of hospital</t>
  </si>
  <si>
    <t>Strictly, not applicable.</t>
  </si>
  <si>
    <t>A major policy change in the trade in health services is the suspension for one year of the need to obtain a Certificate of Need (CON), the only restriction on new entry of private hospitals. The suspension was due to appeals made by various stakeholders to reconsider the criteria for CON. The Department of Health (DOH) through the Bureau of Health Facilities and Services (BHFS) is currently evaluating the guidelines for CON to address healthcare needs in a community, decrease healthcare costs and control duplication of services.</t>
  </si>
  <si>
    <t>The DOH Administrative Order No. 2007-0027 created the improved quality assurance and monitoring program for clinical laboratories in the Philippines and rendered the DOH-BHFS Circular No. 3 Series of 2003, which suspends issuance of permit to new entry of laboratories, obsolete. The devolution of some regulatory functions of the BHFS to the Center for Health Development (CHD) facilitated the implementation of an improved quality assurance and monitoring system for laboratories.</t>
  </si>
  <si>
    <t>There is no mention of restrictions but domestic/foreign-invested health facilities must obtain license from local government who is the issuing authority. According to article 35 Law no 36/2009 on public health, local government determines the number and types of health facilities in their regions (zoning regulations) based on: 1. geographic factor (area), 2. health necessity, 3. number and distribution of population, 4. disease pattern, 5. social functions and 6. technology utilization.</t>
  </si>
  <si>
    <t>Yayasan (non-profit), PT (limited liability company—a must for foreign-invested company, perseroan, public company (Perum).</t>
  </si>
  <si>
    <t>Partial</t>
  </si>
  <si>
    <t>Based on Keppres no. 75/1995 that regulates foreign employees stated that positions below executives are restricted for expatriates, except when there are no Indonesian citizens have competencies required for the positions.</t>
  </si>
  <si>
    <t>For hospitals, see Permenkes no. 147/2010 and for medical lab, see Permenkes no 411/2010.</t>
  </si>
  <si>
    <t>Government only regulates fees charged at hospital C class.</t>
  </si>
  <si>
    <t>Based on Law no. 36/2009 and Law 44/2010 on hospital, hospital must have social functions— providing health services to poor patients, emergency cases, natural disasters (article 2)</t>
  </si>
  <si>
    <t>Yes, Based on Law no. 36/2009.</t>
  </si>
  <si>
    <t xml:space="preserve">Previously Jamkesnas used subsidized insurance scheme, however, in 2008, the government opted for direct assistance scheme where the funds are directly disbursed to participating Jamkesmas hospitals. </t>
  </si>
  <si>
    <t>Government offers tax reduction only to non-profit organization (such as yayasan) that owns healthcare service institution. Foreign-invested hospital must take the legal form as limited liability company.</t>
  </si>
  <si>
    <t xml:space="preserve">The regulation governing hospital before Law no. 44/2009 is enacted was Permenkes no. 159b/MENKES/II (issued in 1988) and KMK no 772/2001. The regulations stipulated that either the government or private sector could run hospitals. It was stated that government hospitals were owned by MoH, armed forces, SoE and local government while for private sectors, the forms of establishment required should be non-profit organization (foundation and other social organization) and limited liability company. So, the requirement was already in place in the previous survey.
However, the requirement of limited liability company as the only form of establishment allowed for foreign-invested hospitals is introduced as part of the new regulation.
</t>
  </si>
  <si>
    <t xml:space="preserve">Article 14 PMK no. 411/2010 on medical lab stated that person-in-charge of technical matters in medical lab must be medical doctor who undertakes clinical pathology specialization. </t>
  </si>
  <si>
    <t>Only for specialist/subspecialist services (min 200 hospital beds for ASEAN investors and 300 hospital beds for other foreign investors). The ASEAN concession is new in 2010.</t>
  </si>
  <si>
    <t>67% foreign equity limit (previously 65%)</t>
  </si>
  <si>
    <t xml:space="preserve">Permenkes no. 147/MENKES/PER/I/2010 (arct. 11.2): hospital president director must be Indonesian citizens. Permenkes no 317/2010 (article 4.1) HR Executives and managers for hospital and med lab must be Indonesian citizens. Utilization of foreign workers must only be conducted to transfer technology and knowledge so unskilled workers in foreign-invested health service firms are assumed not being able to do transfer knowledge. Prior to 2010, regulation concerning hospital was Permenkes no. 920/1986, Permenkes no. 159b issued in 1988, KMK 772/2001. There was no requirement on the citizenship of hospitals’ BoD (or commissioners). The only requirement was that hospital CEO was a medical doctor. HR director/manager of a hospital must be Indonesian according to Keppres no. 75 issued in 1995. </t>
  </si>
  <si>
    <t>PERMENKES no. 147/MENKES/PER/I/2010 article 11.2 stated to obtain license, hospital’s president director must be Indonesian citizen with medical qualifications (tenaga medis).  In all regulations (Permenkes no. 159b/1988, Permenkes no. 920/1986 and Permenkes no 147/2010), there were no stated restrictions BoD (or commissioners) and managers. Only hospital’s president director (or CEO) was required to have local medical licences.</t>
  </si>
  <si>
    <t>All regulations (2010 and earlier) stated the same condition, hospital’s CEO must be a registered medical doctor, therefore she/he must own KTP/identity card (local domicile is required). So local domicile is a must for hospital’s CEO. No restrictions on BoD and managers, except for HR manager who is reserved for Indonesian citizen.</t>
  </si>
  <si>
    <t>For hospitals, see Permenkes no. 147/2010 and for medical lab, see Permenkes no 411/2010. In the last survey 2008, the regulation with regards to hospital licenses was Permenkes no. 920 issued in 1986. The most recent regulation with regards to hospital license is Permenkes no. 147 issued in 2010. Both regulations stipulated operational license was a requirement. The only difference between two regulations was validity of the license. Before 2010, operational license was valid for 5 years. In 2001, there was an introduction of building permit as one of the requirement to set up a hospital. Building permit was valid for one year with possible extension of 2 year, temporary operational license was valid for two years and operational license was valid for 5 years. Since 2010, building permit is valid for 2 years with possible extension of 1 year and temporary operational licenses is valid for 1 years, then after one year and such hospital obtains accreditation from MoH, they can get permanent which is valid for 5 years.</t>
  </si>
  <si>
    <t>Law no 44 issued in 2009 on hospital required hospital to undergo routine accreditation program once every 3 years. Prior to 2009, there was no sanctions for hospital who does not join accreditation program. Hospital accreditation program was already regulated by Permenkes no 436 issued in 1993 (hospital an medical service standards) along with implementing regulation Decree of Directorate Yanmedik no YM.02.03.3.5.2626 on hospital and other health facilities’ accreditation committee.</t>
  </si>
  <si>
    <t xml:space="preserve">Permenkes no. 147/MENKES/PER/I/2010 (arct. 11.2): hospital president director must be Indonesian citizens. Permenkes no 317/2010 (article 4.1) HR Executives and managers for hospital and med lab must be Indonesian citizens. Utilization of foreign workers must only be conducted to transfer technology and knowledge so unskilled workers in foreign-invested health service firms are assumed not being able to do transfer knowledge.  Prior to 2010, regulation concerning hospital was Permenkes no. 920/1986, Permenkes no. 159b issued in 1988, KMK 772/2001. There was no requirement on the citizenship of hospitals’ BoD (or commissioners). The only requirement was that hospital CEO was a medical doctor. HR director/manager of a hospital must be Indonesian according to Keppres no. 75 issued in 1995. </t>
  </si>
  <si>
    <t>Under the Public Health Act 1992, the medical laboratory is listed as the business detrimental to health in the notification of the Ministry of Public Health. The medical laboratory must be approved from the Ministry of Public Health. 
However, this law is not concerned the medical laboratory within the hospitals which is already under the Sanatorium Act 1998.</t>
  </si>
  <si>
    <t>Under the Sanatorium Acts 1998, “the sanatorium means a place and including a vehicle which is provided for normally medical practice under the law on medical practice…”. Therefore, anyone desire to provide ambulance services must obtain the license from the Ministry of Public Health, the same as for hospital services.
Although the ambulance may consider as medical device under the Medical device act 2008, the Office of the Council of State conclude in 2010 that the ambulance is not a medical device as its main purpose is for transportation.
In addition, the ambulance services are also governed by the land traffic act 1979. The ambulance must get the license to operate from the Thai Traffic Police. To apply for a license, the applicant must be hospitals or sanatorium under the Sanatorium Act 1998.</t>
  </si>
  <si>
    <t>World-class hospital initiative and medical tourism initiative. The World class hospital initiative was issued in 2009.</t>
  </si>
  <si>
    <t xml:space="preserve">Although there are some JV hospitals which are established in Myanmar after 2008, they are registered as local companies, not as JV under FDI law.
Pan Hlaing Hospital in Hlaing Tha Ya township is really JV hospital, composed of stakeholders from Foreign Country as well as Myanmar Nationality, but it is never published who are stakeholders in JV. </t>
  </si>
  <si>
    <t>Although foreign ownership of health service firms is allowed in accordance with FDI rule and the rule of the Ministry of Health, recently there are no existing recognised foreign health service operators in Myanmar.</t>
  </si>
  <si>
    <t>Table 2-5a.    Restrictions on trade in health services by service and by mode of delivery (per cent)</t>
    <phoneticPr fontId="2" type="noConversion"/>
  </si>
  <si>
    <t>Table 2-4. ERIA Trade in Services Sectoral Questionnaire (Health Services):  Country Summary Index</t>
    <phoneticPr fontId="2" type="noConversion"/>
  </si>
  <si>
    <t>Table 2-3b. ERIA Trade in Services Sectoral Questionnaire (Health Services):  Ambulance:  Index</t>
    <phoneticPr fontId="2" type="noConversion"/>
  </si>
  <si>
    <t xml:space="preserve">Table 2-2b. ERIA Trade in Services Sectoral Questionnaire (Health Services):  Medical Laboratory:  Index </t>
    <phoneticPr fontId="2" type="noConversion"/>
  </si>
  <si>
    <t xml:space="preserve">Table 2-2a. ERIA Trade in Services Sectoral Questionnaire (Health Services):  Medical Laboratory </t>
    <phoneticPr fontId="2" type="noConversion"/>
  </si>
  <si>
    <t xml:space="preserve">Table 2-1a. ERIA Trade in Services Sectoral Questionnaire (Health Services):  Hospital </t>
    <phoneticPr fontId="2" type="noConversion"/>
  </si>
  <si>
    <t xml:space="preserve">Table 2-1b. ERIA Trade in Services Sectoral Questionnaire (Health Services):  Hospital:  Index </t>
    <phoneticPr fontId="2" type="noConversion"/>
  </si>
  <si>
    <t>Table 2-1c.    Restrictions on trade in hospital services (index 0-1)</t>
    <phoneticPr fontId="2" type="noConversion"/>
  </si>
  <si>
    <t xml:space="preserve">Table 2-3a. ERIA Trade in Services Sectoral Questionnaire (Health Services):  Ambulance </t>
    <phoneticPr fontId="2" type="noConversion"/>
  </si>
  <si>
    <t>Table 2-5b.   Restrictions on trade in hospital services by ownership category and mode of delivery (per cent)</t>
    <phoneticPr fontId="2" type="noConversion"/>
  </si>
</sst>
</file>

<file path=xl/styles.xml><?xml version="1.0" encoding="utf-8"?>
<styleSheet xmlns="http://schemas.openxmlformats.org/spreadsheetml/2006/main">
  <numFmts count="1">
    <numFmt numFmtId="176" formatCode="0.0"/>
  </numFmts>
  <fonts count="16">
    <font>
      <sz val="10"/>
      <name val="Arial"/>
    </font>
    <font>
      <sz val="10"/>
      <name val="Arial"/>
    </font>
    <font>
      <sz val="8"/>
      <name val="Arial"/>
      <family val="2"/>
    </font>
    <font>
      <b/>
      <u/>
      <sz val="10"/>
      <name val="Arial Narrow"/>
      <family val="2"/>
    </font>
    <font>
      <i/>
      <sz val="10"/>
      <name val="Arial Narrow"/>
      <family val="2"/>
    </font>
    <font>
      <sz val="10"/>
      <name val="Arial Narrow"/>
      <family val="2"/>
    </font>
    <font>
      <sz val="10"/>
      <name val="Arial"/>
      <family val="2"/>
    </font>
    <font>
      <b/>
      <sz val="10"/>
      <name val="Arial"/>
      <family val="2"/>
    </font>
    <font>
      <sz val="10"/>
      <name val="Times New Roman"/>
      <family val="1"/>
    </font>
    <font>
      <sz val="10"/>
      <name val="Arial"/>
      <family val="2"/>
    </font>
    <font>
      <sz val="11"/>
      <name val="Tw Cen MT"/>
      <family val="2"/>
    </font>
    <font>
      <b/>
      <sz val="10"/>
      <name val="Arial Narrow"/>
      <family val="2"/>
    </font>
    <font>
      <b/>
      <sz val="10"/>
      <name val="Arial"/>
      <family val="2"/>
    </font>
    <font>
      <b/>
      <sz val="12"/>
      <name val="Times New Roman"/>
      <family val="1"/>
    </font>
    <font>
      <i/>
      <sz val="10"/>
      <name val="Times New Roman"/>
      <family val="1"/>
    </font>
    <font>
      <sz val="10"/>
      <color rgb="FFFF0000"/>
      <name val="Arial"/>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76">
    <xf numFmtId="0" fontId="0" fillId="0" borderId="0" xfId="0"/>
    <xf numFmtId="0" fontId="5" fillId="0" borderId="0" xfId="0" applyFont="1"/>
    <xf numFmtId="0" fontId="6" fillId="0" borderId="0" xfId="0" applyFont="1" applyAlignment="1">
      <alignment wrapText="1"/>
    </xf>
    <xf numFmtId="0" fontId="3" fillId="0" borderId="0" xfId="0" applyFont="1" applyAlignment="1">
      <alignment wrapText="1"/>
    </xf>
    <xf numFmtId="0" fontId="4" fillId="0" borderId="0" xfId="0" applyFont="1" applyAlignment="1">
      <alignment wrapText="1"/>
    </xf>
    <xf numFmtId="0" fontId="5" fillId="0" borderId="0" xfId="0" applyFont="1" applyAlignment="1">
      <alignment wrapText="1"/>
    </xf>
    <xf numFmtId="0" fontId="5" fillId="0" borderId="0" xfId="0" applyFont="1" applyAlignment="1">
      <alignment horizontal="left" wrapText="1"/>
    </xf>
    <xf numFmtId="0" fontId="7" fillId="0" borderId="0" xfId="0" applyFont="1" applyAlignment="1">
      <alignment vertical="top"/>
    </xf>
    <xf numFmtId="0" fontId="8" fillId="0" borderId="0" xfId="0" applyFont="1"/>
    <xf numFmtId="0" fontId="6" fillId="0" borderId="0" xfId="0" applyFont="1"/>
    <xf numFmtId="0" fontId="1" fillId="0" borderId="0" xfId="0" applyFont="1"/>
    <xf numFmtId="0" fontId="9" fillId="0" borderId="0" xfId="0" applyFont="1"/>
    <xf numFmtId="0" fontId="9" fillId="0" borderId="0" xfId="0" applyFont="1" applyAlignment="1">
      <alignment wrapText="1"/>
    </xf>
    <xf numFmtId="0" fontId="9" fillId="0" borderId="0" xfId="0" applyFont="1" applyAlignment="1">
      <alignment horizontal="left" wrapText="1"/>
    </xf>
    <xf numFmtId="9" fontId="9" fillId="0" borderId="0" xfId="0" applyNumberFormat="1" applyFont="1"/>
    <xf numFmtId="0" fontId="0" fillId="0" borderId="0" xfId="0" applyAlignment="1"/>
    <xf numFmtId="0" fontId="6" fillId="0" borderId="0" xfId="0" applyFont="1" applyAlignment="1"/>
    <xf numFmtId="0" fontId="5" fillId="0" borderId="0" xfId="0" applyFont="1" applyAlignment="1"/>
    <xf numFmtId="0" fontId="6" fillId="0" borderId="0" xfId="0" applyFont="1" applyAlignment="1">
      <alignment horizontal="left" wrapText="1"/>
    </xf>
    <xf numFmtId="0" fontId="1" fillId="0" borderId="0" xfId="0" applyFont="1" applyAlignment="1">
      <alignment vertical="top"/>
    </xf>
    <xf numFmtId="0" fontId="9" fillId="0" borderId="0" xfId="0" applyFont="1" applyAlignment="1">
      <alignment vertical="top"/>
    </xf>
    <xf numFmtId="0" fontId="9" fillId="0" borderId="0" xfId="0" applyNumberFormat="1" applyFont="1"/>
    <xf numFmtId="0" fontId="10" fillId="0" borderId="0" xfId="0" applyFont="1"/>
    <xf numFmtId="0" fontId="9" fillId="0" borderId="0" xfId="0" applyFont="1" applyAlignment="1"/>
    <xf numFmtId="0" fontId="1" fillId="0" borderId="0" xfId="0" applyFont="1" applyAlignment="1">
      <alignment wrapText="1"/>
    </xf>
    <xf numFmtId="0" fontId="11" fillId="0" borderId="0" xfId="0" applyFont="1" applyAlignment="1">
      <alignment wrapText="1"/>
    </xf>
    <xf numFmtId="0" fontId="11" fillId="0" borderId="0" xfId="0" applyFont="1" applyAlignment="1">
      <alignment horizontal="left" wrapText="1"/>
    </xf>
    <xf numFmtId="0" fontId="1" fillId="0" borderId="0" xfId="0" applyFont="1" applyAlignment="1">
      <alignment horizontal="left" wrapText="1"/>
    </xf>
    <xf numFmtId="0" fontId="7" fillId="0" borderId="0" xfId="0" applyFont="1" applyAlignment="1">
      <alignment horizontal="left" wrapText="1"/>
    </xf>
    <xf numFmtId="0" fontId="7" fillId="0" borderId="0" xfId="0" applyFont="1"/>
    <xf numFmtId="0" fontId="12" fillId="0" borderId="0" xfId="0" applyFont="1" applyAlignment="1">
      <alignment vertical="top"/>
    </xf>
    <xf numFmtId="0" fontId="12" fillId="0" borderId="0" xfId="0" applyFont="1"/>
    <xf numFmtId="2" fontId="9" fillId="0" borderId="0" xfId="0" applyNumberFormat="1" applyFont="1"/>
    <xf numFmtId="2" fontId="12" fillId="0" borderId="0" xfId="0" applyNumberFormat="1" applyFont="1"/>
    <xf numFmtId="0" fontId="11" fillId="0" borderId="0" xfId="0" applyFont="1" applyBorder="1" applyAlignment="1">
      <alignment vertical="top" wrapText="1"/>
    </xf>
    <xf numFmtId="0" fontId="5" fillId="0" borderId="0" xfId="0" applyFont="1" applyBorder="1" applyAlignment="1">
      <alignment vertical="top"/>
    </xf>
    <xf numFmtId="9" fontId="5" fillId="0" borderId="0" xfId="0" applyNumberFormat="1" applyFont="1" applyAlignment="1">
      <alignment wrapText="1"/>
    </xf>
    <xf numFmtId="2" fontId="5" fillId="0" borderId="0" xfId="0" applyNumberFormat="1" applyFont="1" applyAlignment="1">
      <alignment wrapText="1"/>
    </xf>
    <xf numFmtId="2" fontId="11" fillId="0" borderId="0" xfId="0" applyNumberFormat="1" applyFont="1" applyAlignment="1">
      <alignment wrapText="1"/>
    </xf>
    <xf numFmtId="1" fontId="9" fillId="0" borderId="0" xfId="0" applyNumberFormat="1" applyFont="1"/>
    <xf numFmtId="1" fontId="12" fillId="0" borderId="0" xfId="0" applyNumberFormat="1" applyFont="1"/>
    <xf numFmtId="1" fontId="5" fillId="0" borderId="0" xfId="0" applyNumberFormat="1" applyFont="1" applyAlignment="1">
      <alignment wrapText="1"/>
    </xf>
    <xf numFmtId="1" fontId="11" fillId="0" borderId="0" xfId="0" applyNumberFormat="1" applyFont="1" applyAlignment="1">
      <alignment wrapText="1"/>
    </xf>
    <xf numFmtId="0" fontId="9" fillId="0" borderId="1" xfId="0" applyFont="1" applyBorder="1" applyAlignment="1">
      <alignment wrapText="1"/>
    </xf>
    <xf numFmtId="0" fontId="6" fillId="0" borderId="1" xfId="0" applyFont="1" applyBorder="1" applyAlignment="1">
      <alignment wrapText="1"/>
    </xf>
    <xf numFmtId="0" fontId="9" fillId="0" borderId="1" xfId="0" applyFont="1" applyBorder="1"/>
    <xf numFmtId="0" fontId="5" fillId="0" borderId="2" xfId="0" applyFont="1" applyBorder="1" applyAlignment="1">
      <alignment horizontal="left" wrapText="1"/>
    </xf>
    <xf numFmtId="1" fontId="9" fillId="0" borderId="2" xfId="0" applyNumberFormat="1" applyFont="1" applyBorder="1"/>
    <xf numFmtId="0" fontId="9" fillId="0" borderId="2" xfId="0" applyFont="1" applyBorder="1"/>
    <xf numFmtId="0" fontId="11" fillId="0" borderId="2" xfId="0" applyFont="1" applyBorder="1" applyAlignment="1">
      <alignment wrapText="1"/>
    </xf>
    <xf numFmtId="1" fontId="11" fillId="0" borderId="2" xfId="0" applyNumberFormat="1" applyFont="1" applyBorder="1" applyAlignment="1">
      <alignment wrapText="1"/>
    </xf>
    <xf numFmtId="0" fontId="9" fillId="0" borderId="1" xfId="0" applyFont="1" applyBorder="1" applyAlignment="1">
      <alignment vertical="top"/>
    </xf>
    <xf numFmtId="0" fontId="9" fillId="0" borderId="2" xfId="0" applyFont="1" applyBorder="1" applyAlignment="1">
      <alignment vertical="top"/>
    </xf>
    <xf numFmtId="0" fontId="9" fillId="0" borderId="2" xfId="0" applyFont="1" applyBorder="1" applyAlignment="1">
      <alignment wrapText="1"/>
    </xf>
    <xf numFmtId="0" fontId="5" fillId="0" borderId="2" xfId="0" applyFont="1" applyBorder="1" applyAlignment="1">
      <alignment wrapText="1"/>
    </xf>
    <xf numFmtId="0" fontId="13" fillId="0" borderId="0" xfId="0" applyFont="1" applyAlignment="1"/>
    <xf numFmtId="0" fontId="14" fillId="0" borderId="0" xfId="0" applyFont="1"/>
    <xf numFmtId="0" fontId="5" fillId="0" borderId="0" xfId="0" applyFont="1" applyAlignment="1">
      <alignment horizontal="left" wrapText="1" indent="1"/>
    </xf>
    <xf numFmtId="176" fontId="9" fillId="0" borderId="0" xfId="0" applyNumberFormat="1" applyFont="1"/>
    <xf numFmtId="0" fontId="9" fillId="0" borderId="1" xfId="0" applyFont="1" applyFill="1" applyBorder="1"/>
    <xf numFmtId="0" fontId="0" fillId="0" borderId="0" xfId="0" applyFont="1" applyAlignment="1">
      <alignment wrapText="1"/>
    </xf>
    <xf numFmtId="0" fontId="0" fillId="0" borderId="0" xfId="0" applyFont="1"/>
    <xf numFmtId="0" fontId="0" fillId="0" borderId="0" xfId="0" applyNumberFormat="1" applyFont="1"/>
    <xf numFmtId="0" fontId="15" fillId="0" borderId="0" xfId="0" applyFont="1"/>
    <xf numFmtId="0" fontId="0" fillId="2" borderId="0" xfId="0" applyFont="1" applyFill="1"/>
    <xf numFmtId="0" fontId="9" fillId="2" borderId="0" xfId="0" applyFont="1" applyFill="1"/>
    <xf numFmtId="0" fontId="5" fillId="2" borderId="0" xfId="0" applyFont="1" applyFill="1"/>
    <xf numFmtId="0" fontId="9" fillId="0" borderId="0" xfId="0" applyFont="1" applyFill="1"/>
    <xf numFmtId="0" fontId="6" fillId="2" borderId="0" xfId="0" applyFont="1" applyFill="1" applyAlignment="1"/>
    <xf numFmtId="0" fontId="6" fillId="2" borderId="0" xfId="0" applyFont="1" applyFill="1"/>
    <xf numFmtId="9" fontId="9" fillId="2" borderId="0" xfId="0" applyNumberFormat="1" applyFont="1" applyFill="1"/>
    <xf numFmtId="9" fontId="9" fillId="0" borderId="0" xfId="0" applyNumberFormat="1" applyFont="1" applyFill="1"/>
    <xf numFmtId="0" fontId="6" fillId="0" borderId="0" xfId="0" applyFont="1" applyFill="1"/>
    <xf numFmtId="0" fontId="9" fillId="2" borderId="0" xfId="0" applyFont="1" applyFill="1" applyAlignment="1">
      <alignment wrapText="1"/>
    </xf>
    <xf numFmtId="0" fontId="5" fillId="2" borderId="0" xfId="0" applyFont="1" applyFill="1" applyAlignment="1">
      <alignment wrapText="1"/>
    </xf>
    <xf numFmtId="0" fontId="13" fillId="0" borderId="0" xfId="0" applyFont="1" applyAlignment="1">
      <alignment vertical="top"/>
    </xf>
  </cellXfs>
  <cellStyles count="1">
    <cellStyle name="標準"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L215"/>
  <sheetViews>
    <sheetView zoomScale="70" workbookViewId="0">
      <pane ySplit="3" topLeftCell="A4" activePane="bottomLeft" state="frozen"/>
      <selection activeCell="E29" sqref="E29"/>
      <selection pane="bottomLeft"/>
    </sheetView>
  </sheetViews>
  <sheetFormatPr defaultRowHeight="12.75"/>
  <cols>
    <col min="1" max="1" width="6.28515625" style="20" customWidth="1"/>
    <col min="2" max="2" width="110" style="12" customWidth="1"/>
    <col min="3" max="3" width="9.140625" style="12"/>
    <col min="4" max="16384" width="9.140625" style="11"/>
  </cols>
  <sheetData>
    <row r="1" spans="1:12" ht="15.75">
      <c r="A1" s="75" t="s">
        <v>326</v>
      </c>
      <c r="B1" s="3"/>
      <c r="C1" s="3"/>
    </row>
    <row r="2" spans="1:12">
      <c r="B2" s="3"/>
      <c r="C2" s="3"/>
    </row>
    <row r="3" spans="1:12">
      <c r="A3" s="51"/>
      <c r="B3" s="43"/>
      <c r="C3" s="43" t="s">
        <v>214</v>
      </c>
      <c r="D3" s="45" t="s">
        <v>116</v>
      </c>
      <c r="E3" s="45" t="s">
        <v>142</v>
      </c>
      <c r="F3" s="45" t="s">
        <v>123</v>
      </c>
      <c r="G3" s="45" t="s">
        <v>164</v>
      </c>
      <c r="H3" s="45" t="s">
        <v>165</v>
      </c>
      <c r="I3" s="45" t="s">
        <v>192</v>
      </c>
      <c r="J3" s="45" t="s">
        <v>132</v>
      </c>
      <c r="K3" s="45" t="s">
        <v>138</v>
      </c>
      <c r="L3" s="45" t="s">
        <v>146</v>
      </c>
    </row>
    <row r="4" spans="1:12">
      <c r="C4" s="60" t="s">
        <v>257</v>
      </c>
      <c r="F4" s="61"/>
      <c r="H4" s="61"/>
      <c r="K4" s="61"/>
    </row>
    <row r="5" spans="1:12">
      <c r="B5" s="4" t="s">
        <v>0</v>
      </c>
      <c r="C5" s="4"/>
      <c r="D5" s="61"/>
      <c r="E5" s="9"/>
      <c r="F5" s="9"/>
      <c r="H5" s="9"/>
      <c r="K5" s="9"/>
    </row>
    <row r="6" spans="1:12">
      <c r="C6" s="60"/>
      <c r="E6" s="9"/>
      <c r="I6" s="61"/>
    </row>
    <row r="7" spans="1:12">
      <c r="A7" s="20">
        <v>1</v>
      </c>
      <c r="B7" s="5" t="s">
        <v>5</v>
      </c>
      <c r="C7" s="5"/>
    </row>
    <row r="8" spans="1:12">
      <c r="B8" s="6" t="s">
        <v>3</v>
      </c>
      <c r="C8" s="5" t="s">
        <v>122</v>
      </c>
      <c r="D8" s="11" t="s">
        <v>122</v>
      </c>
      <c r="E8" s="11" t="s">
        <v>122</v>
      </c>
      <c r="F8" s="11" t="s">
        <v>122</v>
      </c>
      <c r="G8" s="11" t="s">
        <v>122</v>
      </c>
      <c r="H8" s="11" t="s">
        <v>122</v>
      </c>
      <c r="I8" s="64" t="s">
        <v>122</v>
      </c>
      <c r="J8" s="11" t="s">
        <v>122</v>
      </c>
      <c r="K8" s="11" t="s">
        <v>122</v>
      </c>
      <c r="L8" s="11" t="s">
        <v>122</v>
      </c>
    </row>
    <row r="9" spans="1:12">
      <c r="B9" s="6" t="s">
        <v>1</v>
      </c>
      <c r="C9" s="5"/>
      <c r="I9" s="65"/>
    </row>
    <row r="10" spans="1:12">
      <c r="B10" s="6" t="s">
        <v>4</v>
      </c>
      <c r="C10" s="5" t="s">
        <v>117</v>
      </c>
      <c r="D10" s="11" t="s">
        <v>122</v>
      </c>
      <c r="E10" s="11" t="s">
        <v>122</v>
      </c>
      <c r="F10" s="9" t="s">
        <v>122</v>
      </c>
      <c r="G10" s="11" t="s">
        <v>122</v>
      </c>
      <c r="H10" s="11" t="s">
        <v>117</v>
      </c>
      <c r="I10" s="64" t="s">
        <v>122</v>
      </c>
      <c r="J10" s="11" t="s">
        <v>122</v>
      </c>
      <c r="K10" s="11" t="s">
        <v>122</v>
      </c>
      <c r="L10" s="11" t="s">
        <v>122</v>
      </c>
    </row>
    <row r="11" spans="1:12">
      <c r="B11" s="6" t="s">
        <v>2</v>
      </c>
      <c r="C11" s="5"/>
      <c r="G11" s="1"/>
    </row>
    <row r="12" spans="1:12">
      <c r="B12" s="6" t="s">
        <v>178</v>
      </c>
      <c r="C12" s="1" t="s">
        <v>215</v>
      </c>
      <c r="E12" s="9" t="s">
        <v>296</v>
      </c>
      <c r="F12" s="17" t="s">
        <v>286</v>
      </c>
      <c r="G12" s="1"/>
      <c r="H12" s="17" t="s">
        <v>277</v>
      </c>
      <c r="I12" s="17" t="s">
        <v>294</v>
      </c>
    </row>
    <row r="13" spans="1:12">
      <c r="B13" s="6"/>
      <c r="C13" s="5"/>
      <c r="F13" s="1"/>
      <c r="G13" s="1"/>
      <c r="H13" s="17"/>
      <c r="I13" s="5"/>
    </row>
    <row r="14" spans="1:12">
      <c r="A14" s="20">
        <v>2</v>
      </c>
      <c r="B14" s="5" t="s">
        <v>6</v>
      </c>
      <c r="C14" s="5"/>
      <c r="I14" s="12"/>
    </row>
    <row r="15" spans="1:12">
      <c r="B15" s="6" t="s">
        <v>7</v>
      </c>
      <c r="C15" s="5"/>
      <c r="H15" s="61" t="s">
        <v>117</v>
      </c>
      <c r="I15" s="73"/>
    </row>
    <row r="16" spans="1:12">
      <c r="B16" s="6" t="s">
        <v>8</v>
      </c>
      <c r="C16" s="5"/>
      <c r="H16" s="61" t="s">
        <v>117</v>
      </c>
      <c r="I16" s="73"/>
    </row>
    <row r="17" spans="1:12">
      <c r="B17" s="6" t="s">
        <v>9</v>
      </c>
      <c r="C17" s="5"/>
      <c r="I17" s="73"/>
    </row>
    <row r="18" spans="1:12">
      <c r="B18" s="6" t="s">
        <v>10</v>
      </c>
      <c r="C18" s="5"/>
      <c r="H18" s="61" t="s">
        <v>117</v>
      </c>
      <c r="I18" s="73"/>
    </row>
    <row r="19" spans="1:12">
      <c r="B19" s="6" t="s">
        <v>11</v>
      </c>
      <c r="C19" s="5" t="s">
        <v>117</v>
      </c>
      <c r="I19" s="73"/>
    </row>
    <row r="20" spans="1:12">
      <c r="B20" s="6" t="s">
        <v>12</v>
      </c>
      <c r="C20" s="5"/>
      <c r="E20" s="9"/>
      <c r="H20" s="61" t="s">
        <v>117</v>
      </c>
      <c r="I20" s="73"/>
    </row>
    <row r="21" spans="1:12">
      <c r="B21" s="6" t="s">
        <v>13</v>
      </c>
      <c r="C21" s="5"/>
      <c r="H21" s="11" t="s">
        <v>117</v>
      </c>
      <c r="I21" s="73"/>
    </row>
    <row r="22" spans="1:12">
      <c r="B22" s="6" t="s">
        <v>14</v>
      </c>
      <c r="C22" s="5"/>
      <c r="H22" s="11" t="s">
        <v>117</v>
      </c>
      <c r="I22" s="73"/>
    </row>
    <row r="23" spans="1:12">
      <c r="B23" s="6" t="s">
        <v>15</v>
      </c>
      <c r="C23" s="5"/>
      <c r="E23" s="9"/>
      <c r="I23" s="73"/>
    </row>
    <row r="24" spans="1:12">
      <c r="B24" s="6" t="s">
        <v>178</v>
      </c>
      <c r="C24" s="5"/>
      <c r="H24" s="61"/>
      <c r="I24" s="74"/>
    </row>
    <row r="25" spans="1:12">
      <c r="B25" s="6"/>
      <c r="C25" s="5"/>
      <c r="I25" s="12"/>
    </row>
    <row r="26" spans="1:12">
      <c r="A26" s="20">
        <v>3</v>
      </c>
      <c r="B26" s="5" t="s">
        <v>17</v>
      </c>
      <c r="C26" s="5" t="s">
        <v>122</v>
      </c>
      <c r="D26" s="11" t="s">
        <v>122</v>
      </c>
      <c r="E26" s="11" t="s">
        <v>122</v>
      </c>
      <c r="F26" s="11" t="s">
        <v>122</v>
      </c>
      <c r="G26" s="11" t="s">
        <v>122</v>
      </c>
      <c r="H26" s="11" t="s">
        <v>122</v>
      </c>
      <c r="I26" s="12" t="s">
        <v>122</v>
      </c>
      <c r="J26" s="11" t="s">
        <v>122</v>
      </c>
      <c r="K26" s="11" t="s">
        <v>122</v>
      </c>
      <c r="L26" s="11" t="s">
        <v>122</v>
      </c>
    </row>
    <row r="27" spans="1:12">
      <c r="B27" s="12" t="s">
        <v>16</v>
      </c>
      <c r="E27" s="72" t="s">
        <v>117</v>
      </c>
    </row>
    <row r="28" spans="1:12">
      <c r="B28" s="6" t="s">
        <v>18</v>
      </c>
      <c r="C28" s="5"/>
      <c r="E28" s="72" t="s">
        <v>297</v>
      </c>
    </row>
    <row r="29" spans="1:12">
      <c r="B29" s="6" t="s">
        <v>178</v>
      </c>
      <c r="C29" s="5"/>
      <c r="E29" s="68" t="s">
        <v>306</v>
      </c>
    </row>
    <row r="30" spans="1:12">
      <c r="B30" s="6"/>
      <c r="C30" s="5"/>
    </row>
    <row r="31" spans="1:12">
      <c r="A31" s="20">
        <v>4</v>
      </c>
      <c r="B31" s="5" t="s">
        <v>19</v>
      </c>
      <c r="C31" s="5" t="s">
        <v>122</v>
      </c>
      <c r="D31" s="11" t="s">
        <v>122</v>
      </c>
      <c r="E31" s="11" t="s">
        <v>122</v>
      </c>
      <c r="F31" s="11" t="s">
        <v>122</v>
      </c>
      <c r="G31" s="11" t="s">
        <v>122</v>
      </c>
      <c r="H31" s="65" t="s">
        <v>122</v>
      </c>
      <c r="I31" s="11" t="s">
        <v>122</v>
      </c>
      <c r="J31" s="11" t="s">
        <v>122</v>
      </c>
      <c r="K31" s="11" t="s">
        <v>122</v>
      </c>
      <c r="L31" s="11" t="s">
        <v>122</v>
      </c>
    </row>
    <row r="32" spans="1:12">
      <c r="B32" s="5" t="s">
        <v>21</v>
      </c>
      <c r="C32" s="5" t="s">
        <v>117</v>
      </c>
      <c r="D32" s="11" t="s">
        <v>122</v>
      </c>
      <c r="E32" s="11" t="s">
        <v>117</v>
      </c>
      <c r="F32" s="11" t="s">
        <v>122</v>
      </c>
      <c r="G32" s="11" t="s">
        <v>117</v>
      </c>
      <c r="H32" s="64" t="s">
        <v>117</v>
      </c>
      <c r="I32" s="11" t="s">
        <v>122</v>
      </c>
      <c r="J32" s="11" t="s">
        <v>122</v>
      </c>
      <c r="K32" s="9" t="s">
        <v>122</v>
      </c>
      <c r="L32" s="11" t="s">
        <v>122</v>
      </c>
    </row>
    <row r="33" spans="1:12">
      <c r="B33" s="5" t="s">
        <v>20</v>
      </c>
      <c r="C33" s="5"/>
      <c r="E33" s="69" t="s">
        <v>309</v>
      </c>
    </row>
    <row r="34" spans="1:12">
      <c r="B34" s="13" t="s">
        <v>22</v>
      </c>
      <c r="E34" s="72"/>
      <c r="G34" s="8" t="s">
        <v>166</v>
      </c>
      <c r="K34" s="11" t="s">
        <v>289</v>
      </c>
    </row>
    <row r="35" spans="1:12">
      <c r="B35" s="13" t="s">
        <v>178</v>
      </c>
      <c r="G35" s="8"/>
      <c r="H35" s="16" t="s">
        <v>319</v>
      </c>
    </row>
    <row r="36" spans="1:12">
      <c r="B36" s="13"/>
      <c r="G36" s="8"/>
    </row>
    <row r="37" spans="1:12" ht="12.75" customHeight="1">
      <c r="A37" s="20">
        <v>5</v>
      </c>
      <c r="B37" s="5" t="s">
        <v>23</v>
      </c>
      <c r="C37" s="5" t="s">
        <v>122</v>
      </c>
      <c r="D37" s="11" t="s">
        <v>122</v>
      </c>
      <c r="E37" s="11" t="s">
        <v>117</v>
      </c>
      <c r="F37" s="9" t="s">
        <v>122</v>
      </c>
      <c r="G37" s="11" t="s">
        <v>122</v>
      </c>
      <c r="H37" s="61" t="s">
        <v>117</v>
      </c>
      <c r="J37" s="11" t="s">
        <v>122</v>
      </c>
      <c r="K37" s="9" t="s">
        <v>122</v>
      </c>
      <c r="L37" s="11" t="s">
        <v>122</v>
      </c>
    </row>
    <row r="38" spans="1:12">
      <c r="B38" s="13" t="s">
        <v>22</v>
      </c>
      <c r="C38" s="34"/>
      <c r="E38" s="69" t="s">
        <v>308</v>
      </c>
      <c r="G38" s="1"/>
      <c r="H38" s="1"/>
      <c r="I38" s="1"/>
      <c r="K38" s="16" t="s">
        <v>174</v>
      </c>
    </row>
    <row r="39" spans="1:12">
      <c r="B39" s="13" t="s">
        <v>178</v>
      </c>
      <c r="C39" s="35" t="s">
        <v>223</v>
      </c>
      <c r="F39" s="1" t="s">
        <v>287</v>
      </c>
      <c r="G39" s="1"/>
      <c r="H39" s="1" t="s">
        <v>276</v>
      </c>
      <c r="I39" s="1" t="s">
        <v>203</v>
      </c>
    </row>
    <row r="40" spans="1:12">
      <c r="B40" s="13"/>
      <c r="F40" s="1"/>
      <c r="G40" s="1"/>
      <c r="H40" s="1"/>
      <c r="I40" s="1"/>
      <c r="K40" s="16"/>
    </row>
    <row r="41" spans="1:12">
      <c r="A41" s="20">
        <v>6</v>
      </c>
      <c r="B41" s="5" t="s">
        <v>24</v>
      </c>
      <c r="C41" s="5"/>
      <c r="D41" s="11" t="s">
        <v>122</v>
      </c>
      <c r="E41" s="11" t="s">
        <v>122</v>
      </c>
      <c r="F41" s="11" t="s">
        <v>122</v>
      </c>
      <c r="G41" s="11" t="s">
        <v>122</v>
      </c>
      <c r="H41" s="11" t="s">
        <v>175</v>
      </c>
      <c r="J41" s="11" t="s">
        <v>122</v>
      </c>
      <c r="L41" s="11" t="s">
        <v>122</v>
      </c>
    </row>
    <row r="42" spans="1:12">
      <c r="B42" s="13" t="s">
        <v>22</v>
      </c>
    </row>
    <row r="43" spans="1:12">
      <c r="B43" s="13" t="s">
        <v>178</v>
      </c>
      <c r="D43" s="11" t="s">
        <v>179</v>
      </c>
      <c r="I43" s="1" t="s">
        <v>204</v>
      </c>
      <c r="J43" s="1"/>
    </row>
    <row r="44" spans="1:12">
      <c r="B44" s="13"/>
    </row>
    <row r="46" spans="1:12">
      <c r="B46" s="4" t="s">
        <v>25</v>
      </c>
      <c r="C46" s="4"/>
    </row>
    <row r="48" spans="1:12" ht="25.5">
      <c r="A48" s="20">
        <v>7</v>
      </c>
      <c r="B48" s="5" t="s">
        <v>26</v>
      </c>
      <c r="C48" s="5" t="s">
        <v>117</v>
      </c>
      <c r="D48" s="11" t="s">
        <v>117</v>
      </c>
      <c r="E48" s="11" t="s">
        <v>117</v>
      </c>
      <c r="F48" s="9" t="s">
        <v>117</v>
      </c>
      <c r="G48" s="9" t="s">
        <v>117</v>
      </c>
      <c r="H48" s="9" t="s">
        <v>175</v>
      </c>
      <c r="I48" s="9" t="s">
        <v>117</v>
      </c>
      <c r="J48" s="11" t="s">
        <v>122</v>
      </c>
      <c r="K48" s="11" t="s">
        <v>117</v>
      </c>
      <c r="L48" s="11" t="s">
        <v>117</v>
      </c>
    </row>
    <row r="49" spans="1:12">
      <c r="B49" s="6" t="s">
        <v>27</v>
      </c>
      <c r="C49" s="5" t="s">
        <v>117</v>
      </c>
      <c r="E49" s="72"/>
      <c r="G49" s="9" t="s">
        <v>117</v>
      </c>
      <c r="I49" s="11" t="s">
        <v>117</v>
      </c>
      <c r="K49" s="11" t="s">
        <v>117</v>
      </c>
      <c r="L49" s="14">
        <v>0.2</v>
      </c>
    </row>
    <row r="50" spans="1:12">
      <c r="B50" s="6" t="s">
        <v>28</v>
      </c>
      <c r="C50" s="5"/>
      <c r="E50" s="72" t="s">
        <v>298</v>
      </c>
      <c r="G50" s="9" t="s">
        <v>117</v>
      </c>
      <c r="K50" s="11" t="s">
        <v>117</v>
      </c>
    </row>
    <row r="51" spans="1:12">
      <c r="B51" s="6" t="s">
        <v>29</v>
      </c>
      <c r="C51" s="5"/>
      <c r="E51" s="72" t="s">
        <v>298</v>
      </c>
      <c r="F51" s="11" t="s">
        <v>124</v>
      </c>
      <c r="G51" s="9" t="s">
        <v>117</v>
      </c>
      <c r="I51" s="14">
        <v>1</v>
      </c>
      <c r="K51" s="11" t="s">
        <v>117</v>
      </c>
    </row>
    <row r="52" spans="1:12">
      <c r="B52" s="6" t="s">
        <v>30</v>
      </c>
      <c r="C52" s="5"/>
      <c r="F52" s="11" t="s">
        <v>159</v>
      </c>
      <c r="G52" s="9" t="s">
        <v>117</v>
      </c>
      <c r="I52" s="14">
        <v>1</v>
      </c>
      <c r="K52" s="11" t="s">
        <v>117</v>
      </c>
    </row>
    <row r="53" spans="1:12">
      <c r="B53" s="6" t="s">
        <v>31</v>
      </c>
      <c r="C53" s="5"/>
      <c r="F53" s="11" t="s">
        <v>159</v>
      </c>
      <c r="G53" s="9" t="s">
        <v>117</v>
      </c>
      <c r="I53" s="14">
        <v>1</v>
      </c>
      <c r="K53" s="11" t="s">
        <v>117</v>
      </c>
    </row>
    <row r="54" spans="1:12">
      <c r="B54" s="6" t="s">
        <v>32</v>
      </c>
      <c r="C54" s="5"/>
      <c r="E54" s="70"/>
      <c r="F54" s="11" t="s">
        <v>159</v>
      </c>
      <c r="G54" s="9" t="s">
        <v>117</v>
      </c>
      <c r="I54" s="14">
        <v>1</v>
      </c>
      <c r="K54" s="11" t="s">
        <v>117</v>
      </c>
    </row>
    <row r="55" spans="1:12">
      <c r="B55" s="6" t="s">
        <v>33</v>
      </c>
      <c r="C55" s="5" t="s">
        <v>117</v>
      </c>
      <c r="D55" s="11" t="s">
        <v>117</v>
      </c>
      <c r="E55" s="70">
        <v>1</v>
      </c>
      <c r="F55" s="11" t="s">
        <v>159</v>
      </c>
      <c r="G55" s="9" t="s">
        <v>117</v>
      </c>
      <c r="K55" s="11" t="s">
        <v>117</v>
      </c>
    </row>
    <row r="56" spans="1:12">
      <c r="B56" s="6" t="s">
        <v>34</v>
      </c>
      <c r="C56" s="5" t="s">
        <v>117</v>
      </c>
      <c r="K56" s="11" t="s">
        <v>117</v>
      </c>
    </row>
    <row r="57" spans="1:12">
      <c r="B57" s="6" t="s">
        <v>178</v>
      </c>
      <c r="C57" s="17" t="s">
        <v>216</v>
      </c>
      <c r="D57" s="62" t="s">
        <v>258</v>
      </c>
      <c r="E57" s="9" t="s">
        <v>310</v>
      </c>
      <c r="F57" s="9" t="s">
        <v>288</v>
      </c>
      <c r="G57" s="8" t="s">
        <v>262</v>
      </c>
      <c r="I57" s="1" t="s">
        <v>205</v>
      </c>
      <c r="K57" s="15" t="s">
        <v>290</v>
      </c>
    </row>
    <row r="58" spans="1:12">
      <c r="B58" s="6"/>
      <c r="C58" s="5"/>
      <c r="D58" s="61"/>
      <c r="K58" s="15"/>
    </row>
    <row r="59" spans="1:12" ht="25.5">
      <c r="A59" s="20">
        <v>8</v>
      </c>
      <c r="B59" s="5" t="s">
        <v>35</v>
      </c>
      <c r="C59" s="5"/>
      <c r="G59" s="11" t="s">
        <v>117</v>
      </c>
      <c r="H59" s="11" t="s">
        <v>175</v>
      </c>
      <c r="J59" s="11" t="s">
        <v>122</v>
      </c>
    </row>
    <row r="60" spans="1:12">
      <c r="B60" s="6" t="s">
        <v>36</v>
      </c>
      <c r="C60" s="5"/>
    </row>
    <row r="61" spans="1:12">
      <c r="B61" s="6" t="s">
        <v>37</v>
      </c>
      <c r="C61" s="5"/>
    </row>
    <row r="62" spans="1:12">
      <c r="B62" s="6" t="s">
        <v>38</v>
      </c>
      <c r="C62" s="5"/>
      <c r="G62" s="11" t="s">
        <v>117</v>
      </c>
    </row>
    <row r="63" spans="1:12">
      <c r="B63" s="6" t="s">
        <v>178</v>
      </c>
      <c r="C63" s="5"/>
      <c r="G63" s="11" t="s">
        <v>167</v>
      </c>
    </row>
    <row r="64" spans="1:12">
      <c r="B64" s="6"/>
      <c r="C64" s="5"/>
    </row>
    <row r="65" spans="1:12" ht="25.5" customHeight="1">
      <c r="A65" s="20">
        <v>9</v>
      </c>
      <c r="B65" s="5" t="s">
        <v>39</v>
      </c>
      <c r="C65" s="5"/>
      <c r="D65" s="61" t="s">
        <v>117</v>
      </c>
      <c r="E65" s="9" t="s">
        <v>117</v>
      </c>
      <c r="F65" s="11" t="s">
        <v>117</v>
      </c>
      <c r="G65" s="11" t="s">
        <v>117</v>
      </c>
      <c r="H65" s="11" t="s">
        <v>175</v>
      </c>
      <c r="I65" s="11" t="s">
        <v>117</v>
      </c>
      <c r="J65" s="11" t="s">
        <v>122</v>
      </c>
    </row>
    <row r="66" spans="1:12">
      <c r="B66" s="6" t="s">
        <v>27</v>
      </c>
      <c r="C66" s="5"/>
      <c r="F66" s="11" t="s">
        <v>117</v>
      </c>
    </row>
    <row r="67" spans="1:12">
      <c r="B67" s="6" t="s">
        <v>28</v>
      </c>
      <c r="C67" s="5"/>
      <c r="F67" s="11" t="s">
        <v>117</v>
      </c>
      <c r="I67" s="11" t="s">
        <v>117</v>
      </c>
    </row>
    <row r="68" spans="1:12">
      <c r="B68" s="6" t="s">
        <v>29</v>
      </c>
      <c r="C68" s="5"/>
      <c r="E68" s="9" t="s">
        <v>117</v>
      </c>
      <c r="F68" s="11" t="s">
        <v>117</v>
      </c>
      <c r="I68" s="11" t="s">
        <v>117</v>
      </c>
    </row>
    <row r="69" spans="1:12">
      <c r="B69" s="6" t="s">
        <v>30</v>
      </c>
      <c r="C69" s="5"/>
      <c r="E69" s="9" t="s">
        <v>117</v>
      </c>
      <c r="F69" s="11" t="s">
        <v>117</v>
      </c>
      <c r="I69" s="11" t="s">
        <v>117</v>
      </c>
    </row>
    <row r="70" spans="1:12">
      <c r="B70" s="6" t="s">
        <v>32</v>
      </c>
      <c r="C70" s="5"/>
      <c r="F70" s="11" t="s">
        <v>117</v>
      </c>
      <c r="I70" s="11" t="s">
        <v>117</v>
      </c>
    </row>
    <row r="71" spans="1:12">
      <c r="B71" s="6" t="s">
        <v>33</v>
      </c>
      <c r="C71" s="5"/>
      <c r="F71" s="11" t="s">
        <v>117</v>
      </c>
      <c r="G71" s="11" t="s">
        <v>117</v>
      </c>
      <c r="I71" s="11" t="s">
        <v>175</v>
      </c>
    </row>
    <row r="72" spans="1:12">
      <c r="B72" s="6" t="s">
        <v>34</v>
      </c>
      <c r="C72" s="5"/>
      <c r="F72" s="11" t="s">
        <v>117</v>
      </c>
      <c r="I72" s="11" t="s">
        <v>117</v>
      </c>
    </row>
    <row r="73" spans="1:12">
      <c r="B73" s="6" t="s">
        <v>178</v>
      </c>
      <c r="C73" s="5"/>
      <c r="D73" s="61" t="s">
        <v>259</v>
      </c>
      <c r="E73" s="9" t="s">
        <v>299</v>
      </c>
      <c r="F73" s="9" t="s">
        <v>160</v>
      </c>
      <c r="I73" s="61" t="s">
        <v>264</v>
      </c>
    </row>
    <row r="74" spans="1:12">
      <c r="B74" s="6"/>
      <c r="C74" s="5"/>
    </row>
    <row r="75" spans="1:12" ht="24.75" customHeight="1">
      <c r="A75" s="20">
        <v>10</v>
      </c>
      <c r="B75" s="5" t="s">
        <v>40</v>
      </c>
      <c r="C75" s="5"/>
      <c r="D75" s="11" t="s">
        <v>117</v>
      </c>
      <c r="E75" s="11" t="s">
        <v>117</v>
      </c>
      <c r="F75" s="1" t="s">
        <v>117</v>
      </c>
      <c r="G75" s="1" t="s">
        <v>117</v>
      </c>
      <c r="H75" s="1" t="s">
        <v>175</v>
      </c>
      <c r="I75" s="1" t="s">
        <v>117</v>
      </c>
      <c r="J75" s="1" t="s">
        <v>122</v>
      </c>
      <c r="K75" s="1" t="s">
        <v>117</v>
      </c>
      <c r="L75" s="11" t="s">
        <v>117</v>
      </c>
    </row>
    <row r="76" spans="1:12">
      <c r="B76" s="6" t="s">
        <v>27</v>
      </c>
      <c r="C76" s="5"/>
      <c r="E76" s="67"/>
      <c r="F76" s="11" t="s">
        <v>117</v>
      </c>
      <c r="G76" s="11" t="s">
        <v>117</v>
      </c>
      <c r="K76"/>
      <c r="L76" s="11" t="s">
        <v>117</v>
      </c>
    </row>
    <row r="77" spans="1:12">
      <c r="B77" s="6" t="s">
        <v>28</v>
      </c>
      <c r="C77" s="5"/>
      <c r="D77" s="11" t="s">
        <v>117</v>
      </c>
      <c r="E77" s="67" t="s">
        <v>117</v>
      </c>
      <c r="F77" s="11" t="s">
        <v>117</v>
      </c>
      <c r="K77"/>
    </row>
    <row r="78" spans="1:12">
      <c r="B78" s="6" t="s">
        <v>29</v>
      </c>
      <c r="C78" s="5"/>
      <c r="E78" s="67"/>
      <c r="F78" s="11" t="s">
        <v>117</v>
      </c>
      <c r="I78" s="11" t="s">
        <v>117</v>
      </c>
      <c r="K78" t="s">
        <v>117</v>
      </c>
      <c r="L78" s="11" t="s">
        <v>117</v>
      </c>
    </row>
    <row r="79" spans="1:12">
      <c r="B79" s="6" t="s">
        <v>178</v>
      </c>
      <c r="C79" s="5"/>
      <c r="D79" s="11" t="s">
        <v>155</v>
      </c>
      <c r="E79" s="9" t="s">
        <v>311</v>
      </c>
      <c r="F79" s="1" t="s">
        <v>125</v>
      </c>
      <c r="I79" s="1" t="s">
        <v>206</v>
      </c>
      <c r="K79" t="s">
        <v>172</v>
      </c>
      <c r="L79" s="11" t="s">
        <v>184</v>
      </c>
    </row>
    <row r="80" spans="1:12">
      <c r="B80" s="6"/>
      <c r="C80" s="5"/>
      <c r="K80"/>
    </row>
    <row r="81" spans="1:12">
      <c r="A81" s="20">
        <v>11</v>
      </c>
      <c r="B81" s="5" t="s">
        <v>41</v>
      </c>
      <c r="C81" s="5"/>
      <c r="D81" s="9" t="s">
        <v>117</v>
      </c>
      <c r="E81" s="11" t="s">
        <v>117</v>
      </c>
      <c r="G81" s="11" t="s">
        <v>117</v>
      </c>
      <c r="H81" s="11" t="s">
        <v>175</v>
      </c>
      <c r="K81" s="11" t="s">
        <v>117</v>
      </c>
      <c r="L81" s="11" t="s">
        <v>117</v>
      </c>
    </row>
    <row r="82" spans="1:12">
      <c r="B82" s="6" t="s">
        <v>27</v>
      </c>
      <c r="C82" s="5"/>
      <c r="D82" s="63"/>
      <c r="E82" s="67"/>
      <c r="G82" s="11" t="s">
        <v>117</v>
      </c>
      <c r="L82" s="11" t="s">
        <v>117</v>
      </c>
    </row>
    <row r="83" spans="1:12">
      <c r="B83" s="6" t="s">
        <v>28</v>
      </c>
      <c r="C83" s="5"/>
      <c r="D83" s="63"/>
      <c r="E83" s="11" t="s">
        <v>117</v>
      </c>
    </row>
    <row r="84" spans="1:12">
      <c r="B84" s="6" t="s">
        <v>29</v>
      </c>
      <c r="C84" s="5"/>
      <c r="D84" s="63"/>
      <c r="E84" s="67"/>
      <c r="K84" s="11" t="s">
        <v>117</v>
      </c>
      <c r="L84" s="11" t="s">
        <v>117</v>
      </c>
    </row>
    <row r="85" spans="1:12">
      <c r="B85" s="6" t="s">
        <v>178</v>
      </c>
      <c r="C85" s="5"/>
      <c r="D85" s="9" t="s">
        <v>260</v>
      </c>
      <c r="E85" s="9" t="s">
        <v>312</v>
      </c>
      <c r="I85" s="1" t="s">
        <v>207</v>
      </c>
      <c r="K85" t="s">
        <v>172</v>
      </c>
      <c r="L85" s="11" t="s">
        <v>184</v>
      </c>
    </row>
    <row r="86" spans="1:12">
      <c r="B86" s="6"/>
      <c r="C86" s="5"/>
    </row>
    <row r="88" spans="1:12">
      <c r="B88" s="4" t="s">
        <v>42</v>
      </c>
      <c r="C88" s="4"/>
    </row>
    <row r="90" spans="1:12" ht="25.5">
      <c r="A90" s="20">
        <v>12</v>
      </c>
      <c r="B90" s="5" t="s">
        <v>43</v>
      </c>
      <c r="C90" s="5"/>
      <c r="G90" s="9"/>
      <c r="H90" s="9"/>
      <c r="I90" s="9"/>
    </row>
    <row r="91" spans="1:12">
      <c r="B91" s="6" t="s">
        <v>44</v>
      </c>
      <c r="C91" s="5"/>
    </row>
    <row r="92" spans="1:12">
      <c r="B92" s="6" t="s">
        <v>45</v>
      </c>
      <c r="C92" s="5" t="s">
        <v>117</v>
      </c>
      <c r="G92" s="11" t="s">
        <v>117</v>
      </c>
    </row>
    <row r="93" spans="1:12">
      <c r="B93" s="6" t="s">
        <v>46</v>
      </c>
      <c r="C93" s="5" t="s">
        <v>117</v>
      </c>
      <c r="H93" s="1" t="s">
        <v>117</v>
      </c>
    </row>
    <row r="94" spans="1:12">
      <c r="B94" s="6" t="s">
        <v>47</v>
      </c>
      <c r="C94" s="5"/>
      <c r="H94" s="9" t="s">
        <v>117</v>
      </c>
    </row>
    <row r="95" spans="1:12">
      <c r="B95" s="6" t="s">
        <v>48</v>
      </c>
      <c r="C95" s="5"/>
      <c r="E95" s="72" t="s">
        <v>117</v>
      </c>
      <c r="H95" s="9"/>
    </row>
    <row r="96" spans="1:12">
      <c r="B96" s="6" t="s">
        <v>178</v>
      </c>
      <c r="C96" s="17" t="s">
        <v>217</v>
      </c>
      <c r="F96" s="9" t="s">
        <v>161</v>
      </c>
      <c r="G96" s="61" t="s">
        <v>263</v>
      </c>
      <c r="H96" s="68" t="s">
        <v>278</v>
      </c>
    </row>
    <row r="97" spans="1:12">
      <c r="B97" s="6"/>
      <c r="C97" s="5"/>
    </row>
    <row r="99" spans="1:12">
      <c r="B99" s="4" t="s">
        <v>49</v>
      </c>
      <c r="C99" s="4"/>
    </row>
    <row r="101" spans="1:12">
      <c r="A101" s="20" t="s">
        <v>51</v>
      </c>
      <c r="B101" s="5" t="s">
        <v>50</v>
      </c>
      <c r="C101" s="5"/>
    </row>
    <row r="102" spans="1:12">
      <c r="B102" s="6" t="s">
        <v>44</v>
      </c>
      <c r="C102" s="5"/>
    </row>
    <row r="103" spans="1:12">
      <c r="B103" s="6" t="s">
        <v>54</v>
      </c>
      <c r="C103" s="5"/>
    </row>
    <row r="104" spans="1:12">
      <c r="B104" s="6" t="s">
        <v>55</v>
      </c>
      <c r="C104" s="5"/>
      <c r="H104" s="11" t="s">
        <v>117</v>
      </c>
    </row>
    <row r="105" spans="1:12">
      <c r="B105" s="6" t="s">
        <v>56</v>
      </c>
      <c r="C105" s="5"/>
    </row>
    <row r="106" spans="1:12">
      <c r="B106" s="6" t="s">
        <v>178</v>
      </c>
      <c r="C106" s="5"/>
    </row>
    <row r="107" spans="1:12">
      <c r="B107" s="6"/>
      <c r="C107" s="5"/>
    </row>
    <row r="109" spans="1:12">
      <c r="B109" s="4" t="s">
        <v>57</v>
      </c>
      <c r="C109" s="4"/>
    </row>
    <row r="111" spans="1:12">
      <c r="A111" s="20">
        <v>14</v>
      </c>
      <c r="B111" s="5" t="s">
        <v>58</v>
      </c>
      <c r="C111" s="5"/>
    </row>
    <row r="112" spans="1:12">
      <c r="B112" s="6" t="s">
        <v>60</v>
      </c>
      <c r="C112" s="5" t="s">
        <v>117</v>
      </c>
      <c r="D112" s="11" t="s">
        <v>117</v>
      </c>
      <c r="E112" s="11" t="s">
        <v>117</v>
      </c>
      <c r="F112" s="11" t="s">
        <v>117</v>
      </c>
      <c r="G112" s="11" t="s">
        <v>117</v>
      </c>
      <c r="H112" s="11" t="s">
        <v>117</v>
      </c>
      <c r="I112" s="11" t="s">
        <v>117</v>
      </c>
      <c r="J112" s="11" t="s">
        <v>117</v>
      </c>
      <c r="K112" s="11" t="s">
        <v>117</v>
      </c>
      <c r="L112" s="11" t="s">
        <v>117</v>
      </c>
    </row>
    <row r="113" spans="1:12">
      <c r="B113" s="6" t="s">
        <v>59</v>
      </c>
      <c r="C113" s="5">
        <v>100</v>
      </c>
      <c r="D113" s="11">
        <v>100</v>
      </c>
      <c r="E113" s="11">
        <v>100</v>
      </c>
      <c r="F113" s="11">
        <v>100</v>
      </c>
      <c r="G113" s="11">
        <v>100</v>
      </c>
      <c r="H113" s="11">
        <v>100</v>
      </c>
      <c r="I113" s="11">
        <v>100</v>
      </c>
      <c r="J113" s="11">
        <v>100</v>
      </c>
      <c r="K113" s="11">
        <v>100</v>
      </c>
      <c r="L113" s="11">
        <v>100</v>
      </c>
    </row>
    <row r="114" spans="1:12">
      <c r="B114" s="6" t="s">
        <v>61</v>
      </c>
      <c r="C114" s="5" t="s">
        <v>117</v>
      </c>
      <c r="D114" s="11" t="s">
        <v>117</v>
      </c>
      <c r="E114" s="11" t="s">
        <v>117</v>
      </c>
      <c r="F114" s="11" t="s">
        <v>117</v>
      </c>
      <c r="G114" s="11" t="s">
        <v>117</v>
      </c>
      <c r="H114" s="11" t="s">
        <v>117</v>
      </c>
      <c r="I114" s="11" t="s">
        <v>117</v>
      </c>
      <c r="J114" s="11" t="s">
        <v>117</v>
      </c>
      <c r="K114" s="11" t="s">
        <v>117</v>
      </c>
      <c r="L114" s="11" t="s">
        <v>117</v>
      </c>
    </row>
    <row r="115" spans="1:12">
      <c r="B115" s="6" t="s">
        <v>59</v>
      </c>
      <c r="C115" s="5">
        <v>100</v>
      </c>
      <c r="D115" s="11">
        <v>100</v>
      </c>
      <c r="E115" s="11">
        <v>100</v>
      </c>
      <c r="F115" s="11">
        <v>100</v>
      </c>
      <c r="G115" s="11">
        <v>100</v>
      </c>
      <c r="H115" s="11">
        <v>100</v>
      </c>
      <c r="I115" s="11">
        <v>100</v>
      </c>
      <c r="J115" s="11">
        <v>100</v>
      </c>
      <c r="K115" s="11">
        <v>100</v>
      </c>
      <c r="L115" s="11">
        <v>100</v>
      </c>
    </row>
    <row r="116" spans="1:12">
      <c r="B116" s="6" t="s">
        <v>178</v>
      </c>
      <c r="C116" s="5"/>
    </row>
    <row r="117" spans="1:12">
      <c r="B117" s="6"/>
      <c r="C117" s="5"/>
    </row>
    <row r="118" spans="1:12">
      <c r="A118" s="20">
        <v>15</v>
      </c>
      <c r="B118" s="5" t="s">
        <v>62</v>
      </c>
      <c r="C118" s="5"/>
    </row>
    <row r="119" spans="1:12">
      <c r="B119" s="6" t="s">
        <v>60</v>
      </c>
      <c r="C119" s="5" t="s">
        <v>117</v>
      </c>
      <c r="D119" s="11" t="s">
        <v>117</v>
      </c>
      <c r="E119" s="11" t="s">
        <v>117</v>
      </c>
      <c r="F119" s="11" t="s">
        <v>117</v>
      </c>
      <c r="G119" s="11" t="s">
        <v>117</v>
      </c>
      <c r="H119" s="72" t="s">
        <v>122</v>
      </c>
      <c r="I119" s="11" t="s">
        <v>117</v>
      </c>
      <c r="J119" s="11" t="s">
        <v>117</v>
      </c>
      <c r="K119" s="11" t="s">
        <v>117</v>
      </c>
      <c r="L119" s="11" t="s">
        <v>117</v>
      </c>
    </row>
    <row r="120" spans="1:12">
      <c r="B120" s="6" t="s">
        <v>63</v>
      </c>
      <c r="C120" s="5" t="s">
        <v>118</v>
      </c>
      <c r="D120" s="11">
        <v>100</v>
      </c>
      <c r="E120" s="67">
        <v>65</v>
      </c>
      <c r="F120" s="11">
        <v>100</v>
      </c>
      <c r="G120" s="11">
        <v>70</v>
      </c>
      <c r="H120" s="72">
        <v>0</v>
      </c>
      <c r="I120" s="11">
        <v>100</v>
      </c>
      <c r="J120" s="11">
        <v>100</v>
      </c>
      <c r="K120" s="11">
        <v>49</v>
      </c>
      <c r="L120" s="11">
        <v>100</v>
      </c>
    </row>
    <row r="121" spans="1:12">
      <c r="B121" s="6" t="s">
        <v>61</v>
      </c>
      <c r="C121" s="5" t="s">
        <v>117</v>
      </c>
      <c r="D121" s="11" t="s">
        <v>117</v>
      </c>
      <c r="E121" s="11" t="s">
        <v>117</v>
      </c>
      <c r="F121" s="11" t="s">
        <v>117</v>
      </c>
      <c r="G121" s="11" t="s">
        <v>117</v>
      </c>
      <c r="H121" s="72" t="s">
        <v>122</v>
      </c>
      <c r="I121" s="11" t="s">
        <v>117</v>
      </c>
      <c r="J121" s="11" t="s">
        <v>117</v>
      </c>
      <c r="K121" s="11" t="s">
        <v>117</v>
      </c>
      <c r="L121" s="11" t="s">
        <v>117</v>
      </c>
    </row>
    <row r="122" spans="1:12">
      <c r="B122" s="6" t="s">
        <v>63</v>
      </c>
      <c r="C122" s="5" t="s">
        <v>118</v>
      </c>
      <c r="D122" s="11">
        <v>100</v>
      </c>
      <c r="E122" s="65">
        <v>67</v>
      </c>
      <c r="F122" s="11">
        <v>100</v>
      </c>
      <c r="G122" s="11">
        <v>70</v>
      </c>
      <c r="H122" s="72">
        <v>0</v>
      </c>
      <c r="I122" s="11">
        <v>100</v>
      </c>
      <c r="J122" s="11">
        <v>100</v>
      </c>
      <c r="K122" s="11">
        <v>49</v>
      </c>
      <c r="L122" s="11">
        <v>100</v>
      </c>
    </row>
    <row r="123" spans="1:12">
      <c r="B123" s="6" t="s">
        <v>178</v>
      </c>
      <c r="C123" s="1" t="s">
        <v>218</v>
      </c>
      <c r="G123" s="11" t="s">
        <v>190</v>
      </c>
      <c r="H123" s="72" t="s">
        <v>320</v>
      </c>
      <c r="I123" s="1" t="s">
        <v>208</v>
      </c>
      <c r="K123" s="9" t="s">
        <v>289</v>
      </c>
    </row>
    <row r="124" spans="1:12">
      <c r="B124" s="6"/>
      <c r="C124" s="5"/>
    </row>
    <row r="125" spans="1:12">
      <c r="B125" s="6"/>
      <c r="C125" s="5"/>
    </row>
    <row r="126" spans="1:12">
      <c r="B126" s="4" t="s">
        <v>64</v>
      </c>
      <c r="C126" s="4"/>
    </row>
    <row r="127" spans="1:12">
      <c r="B127" s="6"/>
      <c r="C127" s="5"/>
    </row>
    <row r="128" spans="1:12">
      <c r="A128" s="20">
        <v>16</v>
      </c>
      <c r="B128" s="5" t="s">
        <v>65</v>
      </c>
      <c r="C128" s="5"/>
      <c r="J128" s="61"/>
    </row>
    <row r="129" spans="1:12">
      <c r="B129" s="6" t="s">
        <v>66</v>
      </c>
      <c r="C129" s="17" t="s">
        <v>134</v>
      </c>
      <c r="D129" s="11" t="s">
        <v>156</v>
      </c>
      <c r="E129" s="11" t="s">
        <v>134</v>
      </c>
      <c r="F129" s="1" t="s">
        <v>126</v>
      </c>
      <c r="G129" s="1" t="s">
        <v>134</v>
      </c>
      <c r="H129" s="1" t="s">
        <v>231</v>
      </c>
      <c r="I129" s="1" t="s">
        <v>193</v>
      </c>
      <c r="J129" s="11" t="s">
        <v>134</v>
      </c>
      <c r="K129" s="11" t="s">
        <v>139</v>
      </c>
      <c r="L129" s="1" t="s">
        <v>147</v>
      </c>
    </row>
    <row r="130" spans="1:12">
      <c r="B130" s="6" t="s">
        <v>67</v>
      </c>
      <c r="C130" s="5">
        <v>1984</v>
      </c>
      <c r="E130" s="11">
        <v>1945</v>
      </c>
      <c r="F130" s="1" t="s">
        <v>127</v>
      </c>
      <c r="G130" s="1"/>
      <c r="H130" s="1"/>
      <c r="I130" s="1">
        <v>1965</v>
      </c>
      <c r="J130" s="11">
        <v>1965</v>
      </c>
      <c r="K130" s="11">
        <v>1923</v>
      </c>
    </row>
    <row r="131" spans="1:12">
      <c r="B131" s="6" t="s">
        <v>68</v>
      </c>
      <c r="C131" s="5" t="s">
        <v>122</v>
      </c>
      <c r="D131" s="11" t="s">
        <v>122</v>
      </c>
      <c r="E131" s="11" t="s">
        <v>122</v>
      </c>
      <c r="F131" s="11" t="s">
        <v>122</v>
      </c>
      <c r="G131" s="1" t="s">
        <v>122</v>
      </c>
      <c r="H131" s="1" t="s">
        <v>122</v>
      </c>
      <c r="I131" s="1" t="s">
        <v>122</v>
      </c>
      <c r="J131" s="11" t="s">
        <v>122</v>
      </c>
      <c r="K131" s="11" t="s">
        <v>122</v>
      </c>
      <c r="L131" s="11" t="s">
        <v>122</v>
      </c>
    </row>
    <row r="132" spans="1:12">
      <c r="B132" s="6" t="s">
        <v>69</v>
      </c>
      <c r="C132" s="5"/>
    </row>
    <row r="133" spans="1:12">
      <c r="B133" s="6" t="s">
        <v>178</v>
      </c>
      <c r="C133" s="5"/>
      <c r="F133" s="1" t="s">
        <v>128</v>
      </c>
      <c r="I133" s="1" t="s">
        <v>210</v>
      </c>
    </row>
    <row r="134" spans="1:12">
      <c r="B134" s="6"/>
      <c r="C134" s="5"/>
    </row>
    <row r="135" spans="1:12">
      <c r="A135" s="20">
        <v>17</v>
      </c>
      <c r="B135" s="5" t="s">
        <v>70</v>
      </c>
      <c r="C135" s="17" t="s">
        <v>261</v>
      </c>
      <c r="D135" s="17" t="s">
        <v>261</v>
      </c>
      <c r="E135" s="17" t="s">
        <v>261</v>
      </c>
      <c r="F135" s="17" t="s">
        <v>261</v>
      </c>
      <c r="G135" s="17" t="s">
        <v>261</v>
      </c>
      <c r="H135" s="17" t="s">
        <v>261</v>
      </c>
      <c r="I135" s="17" t="s">
        <v>261</v>
      </c>
      <c r="J135" s="17" t="s">
        <v>261</v>
      </c>
      <c r="K135" s="17" t="s">
        <v>261</v>
      </c>
      <c r="L135" s="17" t="s">
        <v>261</v>
      </c>
    </row>
    <row r="136" spans="1:12">
      <c r="B136" s="6" t="s">
        <v>71</v>
      </c>
      <c r="C136" s="5"/>
    </row>
    <row r="137" spans="1:12">
      <c r="B137" s="6" t="s">
        <v>72</v>
      </c>
      <c r="C137" s="36"/>
      <c r="D137" s="14"/>
      <c r="E137" s="14"/>
      <c r="G137" s="14"/>
      <c r="I137" s="14"/>
      <c r="K137" s="14"/>
    </row>
    <row r="138" spans="1:12">
      <c r="B138" s="6" t="s">
        <v>73</v>
      </c>
      <c r="C138" s="5"/>
    </row>
    <row r="139" spans="1:12">
      <c r="B139" s="6" t="s">
        <v>178</v>
      </c>
      <c r="C139" s="5"/>
      <c r="I139" s="1"/>
    </row>
    <row r="140" spans="1:12">
      <c r="B140" s="6"/>
      <c r="C140" s="5"/>
    </row>
    <row r="141" spans="1:12">
      <c r="A141" s="20">
        <v>18</v>
      </c>
      <c r="B141" s="5" t="s">
        <v>74</v>
      </c>
      <c r="C141" s="5"/>
    </row>
    <row r="142" spans="1:12">
      <c r="B142" s="6" t="s">
        <v>75</v>
      </c>
      <c r="C142" s="5" t="s">
        <v>117</v>
      </c>
      <c r="D142" s="11" t="s">
        <v>117</v>
      </c>
      <c r="E142" s="11" t="s">
        <v>117</v>
      </c>
      <c r="F142" s="11" t="s">
        <v>117</v>
      </c>
      <c r="G142" s="11" t="s">
        <v>117</v>
      </c>
      <c r="H142" s="11" t="s">
        <v>117</v>
      </c>
      <c r="I142" s="11" t="s">
        <v>117</v>
      </c>
      <c r="J142" s="11" t="s">
        <v>117</v>
      </c>
      <c r="K142" s="11" t="s">
        <v>117</v>
      </c>
      <c r="L142" s="11" t="s">
        <v>117</v>
      </c>
    </row>
    <row r="143" spans="1:12">
      <c r="B143" s="6" t="s">
        <v>76</v>
      </c>
      <c r="C143" s="5"/>
      <c r="E143" s="67"/>
    </row>
    <row r="144" spans="1:12">
      <c r="B144" s="6" t="s">
        <v>77</v>
      </c>
      <c r="C144" s="5" t="s">
        <v>194</v>
      </c>
      <c r="E144" s="67">
        <v>5</v>
      </c>
      <c r="H144" s="9" t="s">
        <v>194</v>
      </c>
      <c r="I144" s="11" t="s">
        <v>194</v>
      </c>
      <c r="J144" s="11" t="s">
        <v>135</v>
      </c>
      <c r="K144" s="9" t="s">
        <v>291</v>
      </c>
      <c r="L144" s="1" t="s">
        <v>148</v>
      </c>
    </row>
    <row r="145" spans="1:12">
      <c r="B145" s="6" t="s">
        <v>78</v>
      </c>
      <c r="C145" s="5"/>
      <c r="D145" s="11" t="s">
        <v>117</v>
      </c>
      <c r="E145" s="72" t="s">
        <v>117</v>
      </c>
      <c r="G145" s="11" t="s">
        <v>117</v>
      </c>
      <c r="I145" s="65"/>
      <c r="K145" s="9" t="s">
        <v>117</v>
      </c>
    </row>
    <row r="146" spans="1:12" ht="14.25">
      <c r="B146" s="6" t="s">
        <v>178</v>
      </c>
      <c r="C146" s="5"/>
      <c r="D146" s="22" t="s">
        <v>180</v>
      </c>
      <c r="E146" s="9" t="s">
        <v>313</v>
      </c>
      <c r="I146" s="61" t="s">
        <v>265</v>
      </c>
    </row>
    <row r="147" spans="1:12">
      <c r="B147" s="6"/>
      <c r="C147" s="5"/>
      <c r="I147" s="61"/>
    </row>
    <row r="148" spans="1:12" ht="25.5">
      <c r="A148" s="20">
        <v>19</v>
      </c>
      <c r="B148" s="5" t="s">
        <v>79</v>
      </c>
      <c r="C148" s="5"/>
      <c r="I148" s="61"/>
    </row>
    <row r="149" spans="1:12">
      <c r="B149" s="6" t="s">
        <v>80</v>
      </c>
      <c r="C149" s="5"/>
      <c r="D149" s="11" t="s">
        <v>119</v>
      </c>
      <c r="H149" s="9" t="s">
        <v>279</v>
      </c>
      <c r="I149" s="64" t="s">
        <v>266</v>
      </c>
      <c r="J149" s="11" t="s">
        <v>136</v>
      </c>
      <c r="K149" s="9" t="s">
        <v>292</v>
      </c>
      <c r="L149" s="11" t="s">
        <v>117</v>
      </c>
    </row>
    <row r="150" spans="1:12">
      <c r="B150" s="6" t="s">
        <v>81</v>
      </c>
      <c r="C150" s="5"/>
      <c r="H150" s="9"/>
      <c r="L150" s="1" t="s">
        <v>149</v>
      </c>
    </row>
    <row r="151" spans="1:12">
      <c r="B151" s="6" t="s">
        <v>82</v>
      </c>
      <c r="C151" s="5"/>
      <c r="D151" s="11" t="s">
        <v>117</v>
      </c>
      <c r="E151" s="11" t="s">
        <v>117</v>
      </c>
      <c r="F151" s="9" t="s">
        <v>117</v>
      </c>
      <c r="H151" s="9" t="s">
        <v>117</v>
      </c>
      <c r="K151" s="11" t="s">
        <v>117</v>
      </c>
    </row>
    <row r="152" spans="1:12">
      <c r="B152" s="6" t="s">
        <v>83</v>
      </c>
      <c r="C152" s="5"/>
      <c r="D152" s="11" t="s">
        <v>117</v>
      </c>
      <c r="E152" s="69" t="s">
        <v>117</v>
      </c>
      <c r="F152" s="9" t="s">
        <v>117</v>
      </c>
      <c r="K152" s="11" t="s">
        <v>117</v>
      </c>
    </row>
    <row r="153" spans="1:12">
      <c r="B153" s="6" t="s">
        <v>84</v>
      </c>
      <c r="C153" s="5"/>
      <c r="D153" s="11" t="s">
        <v>121</v>
      </c>
    </row>
    <row r="154" spans="1:12">
      <c r="B154" s="6" t="s">
        <v>85</v>
      </c>
      <c r="C154" s="5"/>
      <c r="D154" s="11">
        <v>5</v>
      </c>
      <c r="E154" s="65"/>
      <c r="L154" s="1" t="s">
        <v>151</v>
      </c>
    </row>
    <row r="155" spans="1:12">
      <c r="B155" s="6" t="s">
        <v>86</v>
      </c>
      <c r="C155" s="5"/>
      <c r="D155" s="11" t="s">
        <v>117</v>
      </c>
      <c r="E155" s="11" t="s">
        <v>117</v>
      </c>
      <c r="F155" s="11" t="s">
        <v>117</v>
      </c>
      <c r="H155" s="11" t="s">
        <v>117</v>
      </c>
      <c r="I155" s="11" t="s">
        <v>117</v>
      </c>
      <c r="J155" s="11" t="s">
        <v>117</v>
      </c>
      <c r="K155" s="11" t="s">
        <v>117</v>
      </c>
      <c r="L155" s="11" t="s">
        <v>117</v>
      </c>
    </row>
    <row r="156" spans="1:12">
      <c r="B156" s="6" t="s">
        <v>87</v>
      </c>
      <c r="C156" s="5"/>
      <c r="E156" s="11" t="s">
        <v>117</v>
      </c>
      <c r="F156" s="9" t="s">
        <v>117</v>
      </c>
      <c r="H156" s="11" t="s">
        <v>117</v>
      </c>
      <c r="I156" s="11" t="s">
        <v>117</v>
      </c>
      <c r="J156" s="61"/>
      <c r="K156" s="11" t="s">
        <v>117</v>
      </c>
      <c r="L156" s="11" t="s">
        <v>117</v>
      </c>
    </row>
    <row r="157" spans="1:12">
      <c r="B157" s="6" t="s">
        <v>88</v>
      </c>
      <c r="C157" s="5"/>
      <c r="D157" s="11" t="s">
        <v>117</v>
      </c>
      <c r="E157" s="65"/>
      <c r="H157" s="11" t="s">
        <v>117</v>
      </c>
      <c r="K157" s="11" t="s">
        <v>117</v>
      </c>
      <c r="L157" s="11" t="s">
        <v>117</v>
      </c>
    </row>
    <row r="158" spans="1:12">
      <c r="B158" s="6" t="s">
        <v>89</v>
      </c>
      <c r="C158" s="5" t="s">
        <v>117</v>
      </c>
      <c r="F158" s="1" t="s">
        <v>129</v>
      </c>
      <c r="G158" s="1"/>
      <c r="H158" s="1"/>
      <c r="I158" s="1" t="s">
        <v>117</v>
      </c>
      <c r="J158" s="11" t="s">
        <v>117</v>
      </c>
    </row>
    <row r="159" spans="1:12">
      <c r="B159" s="6" t="s">
        <v>178</v>
      </c>
      <c r="C159" s="1" t="s">
        <v>219</v>
      </c>
      <c r="F159" s="1"/>
      <c r="G159" s="1"/>
      <c r="H159" s="1"/>
      <c r="I159" s="1" t="s">
        <v>195</v>
      </c>
      <c r="J159" s="9" t="s">
        <v>181</v>
      </c>
    </row>
    <row r="160" spans="1:12">
      <c r="B160" s="6"/>
      <c r="C160" s="5"/>
      <c r="F160" s="1"/>
      <c r="G160" s="1"/>
      <c r="H160" s="1"/>
      <c r="I160" s="1"/>
      <c r="J160" s="61"/>
    </row>
    <row r="161" spans="1:12">
      <c r="A161" s="20">
        <v>20</v>
      </c>
      <c r="B161" s="5" t="s">
        <v>163</v>
      </c>
      <c r="C161" s="5"/>
      <c r="G161" s="11" t="s">
        <v>117</v>
      </c>
      <c r="I161" s="66"/>
    </row>
    <row r="162" spans="1:12">
      <c r="B162" s="6" t="s">
        <v>90</v>
      </c>
      <c r="C162" s="5"/>
    </row>
    <row r="163" spans="1:12">
      <c r="B163" s="6" t="s">
        <v>91</v>
      </c>
      <c r="C163" s="5"/>
      <c r="G163" s="11" t="s">
        <v>117</v>
      </c>
      <c r="H163" s="9" t="s">
        <v>117</v>
      </c>
      <c r="K163" s="9" t="s">
        <v>117</v>
      </c>
    </row>
    <row r="164" spans="1:12">
      <c r="B164" s="6" t="s">
        <v>92</v>
      </c>
      <c r="C164" s="5"/>
    </row>
    <row r="165" spans="1:12">
      <c r="B165" s="6" t="s">
        <v>89</v>
      </c>
      <c r="C165" s="5"/>
      <c r="I165" s="65"/>
    </row>
    <row r="166" spans="1:12">
      <c r="B166" s="6" t="s">
        <v>178</v>
      </c>
      <c r="C166" s="5"/>
      <c r="I166" s="66"/>
    </row>
    <row r="167" spans="1:12">
      <c r="B167" s="6"/>
      <c r="C167" s="5"/>
    </row>
    <row r="168" spans="1:12" ht="12.75" customHeight="1">
      <c r="A168" s="20">
        <v>21</v>
      </c>
      <c r="B168" s="5" t="s">
        <v>93</v>
      </c>
      <c r="C168" s="5" t="s">
        <v>122</v>
      </c>
      <c r="D168" s="11" t="s">
        <v>122</v>
      </c>
      <c r="E168" s="11" t="s">
        <v>117</v>
      </c>
      <c r="F168" s="11" t="s">
        <v>117</v>
      </c>
      <c r="G168" s="11" t="s">
        <v>122</v>
      </c>
      <c r="H168" s="11" t="s">
        <v>175</v>
      </c>
      <c r="I168" s="11" t="s">
        <v>122</v>
      </c>
      <c r="J168" s="11" t="s">
        <v>122</v>
      </c>
      <c r="K168" s="9" t="s">
        <v>122</v>
      </c>
      <c r="L168" s="11" t="s">
        <v>122</v>
      </c>
    </row>
    <row r="169" spans="1:12">
      <c r="B169" s="6" t="s">
        <v>94</v>
      </c>
      <c r="C169" s="5"/>
      <c r="E169" s="9" t="s">
        <v>284</v>
      </c>
      <c r="F169" s="1" t="s">
        <v>130</v>
      </c>
      <c r="G169" s="1"/>
      <c r="H169" s="1"/>
      <c r="I169" s="1"/>
    </row>
    <row r="170" spans="1:12">
      <c r="B170" s="6" t="s">
        <v>178</v>
      </c>
      <c r="C170" s="5"/>
      <c r="F170" s="1"/>
      <c r="G170" s="1"/>
      <c r="H170" s="1"/>
      <c r="I170" s="1"/>
    </row>
    <row r="171" spans="1:12">
      <c r="B171" s="6"/>
      <c r="C171" s="5"/>
      <c r="F171" s="1"/>
      <c r="G171" s="1"/>
      <c r="H171" s="1"/>
      <c r="I171" s="1"/>
    </row>
    <row r="172" spans="1:12">
      <c r="A172" s="20">
        <v>22</v>
      </c>
      <c r="B172" s="5" t="s">
        <v>95</v>
      </c>
      <c r="C172" s="5" t="s">
        <v>117</v>
      </c>
      <c r="D172" s="11" t="s">
        <v>117</v>
      </c>
      <c r="E172" s="11" t="s">
        <v>117</v>
      </c>
      <c r="F172" s="11" t="s">
        <v>117</v>
      </c>
      <c r="G172" s="11" t="s">
        <v>117</v>
      </c>
      <c r="H172" s="11" t="s">
        <v>175</v>
      </c>
      <c r="I172" s="11" t="s">
        <v>122</v>
      </c>
      <c r="J172" s="11" t="s">
        <v>122</v>
      </c>
      <c r="K172" s="11" t="s">
        <v>122</v>
      </c>
      <c r="L172" s="11" t="s">
        <v>122</v>
      </c>
    </row>
    <row r="173" spans="1:12">
      <c r="B173" s="5" t="s">
        <v>178</v>
      </c>
      <c r="C173" s="5"/>
    </row>
    <row r="174" spans="1:12">
      <c r="B174" s="5"/>
      <c r="C174" s="5"/>
    </row>
    <row r="175" spans="1:12">
      <c r="A175" s="20">
        <v>23</v>
      </c>
      <c r="B175" s="5" t="s">
        <v>96</v>
      </c>
      <c r="C175" s="5"/>
      <c r="D175" s="11" t="s">
        <v>117</v>
      </c>
      <c r="E175" s="69" t="s">
        <v>117</v>
      </c>
      <c r="F175" s="11" t="s">
        <v>122</v>
      </c>
      <c r="G175" s="11" t="s">
        <v>117</v>
      </c>
      <c r="H175" s="11" t="s">
        <v>117</v>
      </c>
      <c r="I175" s="11" t="s">
        <v>117</v>
      </c>
      <c r="J175" s="11" t="s">
        <v>117</v>
      </c>
      <c r="K175" s="11" t="s">
        <v>117</v>
      </c>
      <c r="L175" s="11" t="s">
        <v>117</v>
      </c>
    </row>
    <row r="176" spans="1:12">
      <c r="B176" s="5" t="s">
        <v>97</v>
      </c>
      <c r="C176" s="5" t="s">
        <v>122</v>
      </c>
      <c r="D176" s="11" t="s">
        <v>122</v>
      </c>
      <c r="E176" s="9" t="s">
        <v>122</v>
      </c>
      <c r="F176" s="11" t="s">
        <v>122</v>
      </c>
      <c r="G176" s="11" t="s">
        <v>122</v>
      </c>
      <c r="I176" s="11" t="s">
        <v>122</v>
      </c>
      <c r="J176" s="11" t="s">
        <v>122</v>
      </c>
      <c r="K176" s="11" t="s">
        <v>122</v>
      </c>
      <c r="L176" s="11" t="s">
        <v>122</v>
      </c>
    </row>
    <row r="177" spans="1:12">
      <c r="B177" s="6" t="s">
        <v>94</v>
      </c>
      <c r="C177" s="5"/>
      <c r="F177" s="9"/>
      <c r="G177" s="9"/>
      <c r="H177" s="9"/>
      <c r="I177" s="9"/>
    </row>
    <row r="178" spans="1:12">
      <c r="B178" s="6" t="s">
        <v>178</v>
      </c>
      <c r="C178" s="5"/>
      <c r="E178" s="9" t="s">
        <v>314</v>
      </c>
      <c r="F178" s="9" t="s">
        <v>162</v>
      </c>
      <c r="G178" s="9" t="s">
        <v>168</v>
      </c>
      <c r="H178" s="9" t="s">
        <v>232</v>
      </c>
      <c r="I178" s="1" t="s">
        <v>211</v>
      </c>
      <c r="J178" s="1" t="s">
        <v>182</v>
      </c>
    </row>
    <row r="179" spans="1:12">
      <c r="B179" s="6"/>
      <c r="C179" s="5"/>
      <c r="F179" s="9"/>
      <c r="G179" s="9"/>
      <c r="H179" s="9"/>
      <c r="I179" s="9"/>
    </row>
    <row r="180" spans="1:12">
      <c r="A180" s="20">
        <v>24</v>
      </c>
      <c r="B180" s="5" t="s">
        <v>98</v>
      </c>
      <c r="C180" s="11" t="s">
        <v>122</v>
      </c>
      <c r="D180" s="11" t="s">
        <v>122</v>
      </c>
      <c r="E180" s="11" t="s">
        <v>122</v>
      </c>
      <c r="F180" s="11" t="s">
        <v>122</v>
      </c>
      <c r="G180" s="11" t="s">
        <v>117</v>
      </c>
      <c r="H180" s="11" t="s">
        <v>117</v>
      </c>
      <c r="I180" s="11" t="s">
        <v>122</v>
      </c>
      <c r="J180" s="11" t="s">
        <v>122</v>
      </c>
      <c r="K180" s="11" t="s">
        <v>122</v>
      </c>
      <c r="L180" s="11" t="s">
        <v>122</v>
      </c>
    </row>
    <row r="181" spans="1:12">
      <c r="B181" s="6" t="s">
        <v>99</v>
      </c>
      <c r="C181" s="11" t="s">
        <v>122</v>
      </c>
      <c r="D181" s="11" t="s">
        <v>122</v>
      </c>
      <c r="E181" s="11" t="s">
        <v>122</v>
      </c>
      <c r="F181" s="11" t="s">
        <v>122</v>
      </c>
      <c r="G181" s="11" t="s">
        <v>122</v>
      </c>
      <c r="H181" s="11" t="s">
        <v>117</v>
      </c>
      <c r="I181" s="11" t="s">
        <v>122</v>
      </c>
      <c r="J181" s="11" t="s">
        <v>122</v>
      </c>
      <c r="K181" s="11" t="s">
        <v>122</v>
      </c>
      <c r="L181" s="11" t="s">
        <v>122</v>
      </c>
    </row>
    <row r="182" spans="1:12">
      <c r="B182" s="6" t="s">
        <v>100</v>
      </c>
      <c r="C182" s="11" t="s">
        <v>122</v>
      </c>
      <c r="D182" s="11" t="s">
        <v>122</v>
      </c>
      <c r="E182" s="11" t="s">
        <v>122</v>
      </c>
      <c r="F182" s="11" t="s">
        <v>122</v>
      </c>
      <c r="G182" s="11" t="s">
        <v>169</v>
      </c>
      <c r="I182" s="11" t="s">
        <v>122</v>
      </c>
      <c r="J182" s="11" t="s">
        <v>122</v>
      </c>
      <c r="K182" s="11" t="s">
        <v>173</v>
      </c>
      <c r="L182" s="11" t="s">
        <v>122</v>
      </c>
    </row>
    <row r="183" spans="1:12">
      <c r="B183" s="6" t="s">
        <v>178</v>
      </c>
      <c r="C183" s="5"/>
      <c r="H183" s="11" t="s">
        <v>233</v>
      </c>
      <c r="I183" s="1" t="s">
        <v>212</v>
      </c>
    </row>
    <row r="184" spans="1:12">
      <c r="B184" s="6"/>
      <c r="C184" s="5"/>
    </row>
    <row r="185" spans="1:12">
      <c r="A185" s="20">
        <v>25</v>
      </c>
      <c r="B185" s="5" t="s">
        <v>101</v>
      </c>
      <c r="C185" s="5" t="s">
        <v>122</v>
      </c>
      <c r="D185" s="11" t="s">
        <v>122</v>
      </c>
      <c r="E185" s="11" t="s">
        <v>117</v>
      </c>
      <c r="F185" s="11" t="s">
        <v>122</v>
      </c>
      <c r="G185" s="11" t="s">
        <v>117</v>
      </c>
      <c r="H185" s="11" t="s">
        <v>117</v>
      </c>
      <c r="I185" s="11" t="s">
        <v>117</v>
      </c>
      <c r="J185" s="11" t="s">
        <v>122</v>
      </c>
      <c r="K185" s="11" t="s">
        <v>122</v>
      </c>
      <c r="L185" s="11" t="s">
        <v>117</v>
      </c>
    </row>
    <row r="186" spans="1:12">
      <c r="B186" s="6" t="s">
        <v>102</v>
      </c>
      <c r="C186" s="5"/>
      <c r="E186" s="69" t="s">
        <v>302</v>
      </c>
      <c r="G186" s="10" t="s">
        <v>170</v>
      </c>
      <c r="H186" s="11" t="s">
        <v>177</v>
      </c>
      <c r="I186" s="1" t="s">
        <v>196</v>
      </c>
      <c r="L186" s="11" t="s">
        <v>154</v>
      </c>
    </row>
    <row r="187" spans="1:12">
      <c r="B187" s="6" t="s">
        <v>103</v>
      </c>
      <c r="C187" s="5"/>
      <c r="E187" s="69" t="s">
        <v>304</v>
      </c>
      <c r="G187" s="11" t="s">
        <v>191</v>
      </c>
      <c r="H187" s="9" t="s">
        <v>281</v>
      </c>
      <c r="I187" s="1" t="s">
        <v>197</v>
      </c>
      <c r="L187" s="11" t="s">
        <v>271</v>
      </c>
    </row>
    <row r="188" spans="1:12">
      <c r="B188" s="6" t="s">
        <v>104</v>
      </c>
      <c r="C188" s="5"/>
      <c r="E188" s="11" t="s">
        <v>143</v>
      </c>
      <c r="I188" s="1" t="s">
        <v>198</v>
      </c>
      <c r="L188" s="11" t="s">
        <v>143</v>
      </c>
    </row>
    <row r="189" spans="1:12">
      <c r="B189" s="6" t="s">
        <v>178</v>
      </c>
      <c r="C189" s="5"/>
      <c r="D189" s="11" t="s">
        <v>157</v>
      </c>
    </row>
    <row r="190" spans="1:12">
      <c r="B190" s="6"/>
      <c r="C190" s="5"/>
    </row>
    <row r="191" spans="1:12">
      <c r="A191" s="20">
        <v>26</v>
      </c>
      <c r="B191" s="5" t="s">
        <v>105</v>
      </c>
      <c r="C191" s="5"/>
      <c r="E191" s="11" t="s">
        <v>117</v>
      </c>
      <c r="G191" s="11" t="s">
        <v>117</v>
      </c>
      <c r="H191" s="11" t="s">
        <v>175</v>
      </c>
      <c r="I191" s="1" t="s">
        <v>117</v>
      </c>
    </row>
    <row r="192" spans="1:12">
      <c r="B192" s="5" t="s">
        <v>106</v>
      </c>
      <c r="C192" s="5"/>
      <c r="E192" s="11" t="s">
        <v>117</v>
      </c>
      <c r="G192" s="11" t="s">
        <v>117</v>
      </c>
      <c r="H192" s="11" t="s">
        <v>175</v>
      </c>
      <c r="I192" s="1" t="s">
        <v>117</v>
      </c>
      <c r="J192" s="61" t="s">
        <v>117</v>
      </c>
    </row>
    <row r="193" spans="1:12">
      <c r="B193" s="5" t="s">
        <v>178</v>
      </c>
      <c r="C193" s="5"/>
      <c r="D193" s="11" t="s">
        <v>158</v>
      </c>
      <c r="E193" s="9" t="s">
        <v>305</v>
      </c>
      <c r="I193" s="11" t="s">
        <v>199</v>
      </c>
      <c r="J193" s="9" t="s">
        <v>275</v>
      </c>
    </row>
    <row r="194" spans="1:12">
      <c r="B194" s="5"/>
      <c r="C194" s="5"/>
    </row>
    <row r="195" spans="1:12">
      <c r="A195" s="20">
        <v>27</v>
      </c>
      <c r="B195" s="5" t="s">
        <v>107</v>
      </c>
      <c r="C195" s="5"/>
      <c r="D195" s="11" t="s">
        <v>122</v>
      </c>
      <c r="E195" s="69" t="s">
        <v>117</v>
      </c>
      <c r="F195" s="11" t="s">
        <v>122</v>
      </c>
      <c r="G195" s="11" t="s">
        <v>117</v>
      </c>
      <c r="I195" s="11" t="s">
        <v>117</v>
      </c>
      <c r="J195" s="11" t="s">
        <v>117</v>
      </c>
      <c r="K195" s="11" t="s">
        <v>117</v>
      </c>
      <c r="L195" s="11" t="s">
        <v>122</v>
      </c>
    </row>
    <row r="196" spans="1:12">
      <c r="B196" s="6" t="s">
        <v>108</v>
      </c>
      <c r="C196" s="5"/>
      <c r="E196" s="69" t="s">
        <v>318</v>
      </c>
      <c r="G196" s="11" t="s">
        <v>171</v>
      </c>
      <c r="I196" s="1" t="s">
        <v>200</v>
      </c>
      <c r="J196" s="11" t="s">
        <v>183</v>
      </c>
      <c r="K196" s="11" t="s">
        <v>140</v>
      </c>
    </row>
    <row r="197" spans="1:12">
      <c r="B197" s="6" t="s">
        <v>178</v>
      </c>
      <c r="C197" s="5"/>
    </row>
    <row r="198" spans="1:12">
      <c r="B198" s="6"/>
      <c r="C198" s="5"/>
    </row>
    <row r="199" spans="1:12" ht="25.5">
      <c r="A199" s="20">
        <v>28</v>
      </c>
      <c r="B199" s="5" t="s">
        <v>144</v>
      </c>
      <c r="C199" s="5"/>
      <c r="D199" s="11" t="s">
        <v>122</v>
      </c>
      <c r="E199" s="67" t="s">
        <v>117</v>
      </c>
      <c r="G199" s="11" t="s">
        <v>122</v>
      </c>
      <c r="J199" s="11" t="s">
        <v>122</v>
      </c>
      <c r="L199" s="11" t="s">
        <v>122</v>
      </c>
    </row>
    <row r="200" spans="1:12">
      <c r="B200" s="6" t="s">
        <v>22</v>
      </c>
      <c r="C200" s="5"/>
    </row>
    <row r="201" spans="1:12">
      <c r="B201" s="6" t="s">
        <v>178</v>
      </c>
      <c r="C201" s="5"/>
      <c r="E201" s="9" t="s">
        <v>305</v>
      </c>
      <c r="I201" s="1" t="s">
        <v>213</v>
      </c>
      <c r="L201" s="61" t="s">
        <v>272</v>
      </c>
    </row>
    <row r="202" spans="1:12">
      <c r="B202" s="6"/>
      <c r="C202" s="5"/>
    </row>
    <row r="203" spans="1:12">
      <c r="A203" s="20">
        <v>29</v>
      </c>
      <c r="B203" s="5" t="s">
        <v>109</v>
      </c>
      <c r="C203" s="5"/>
    </row>
    <row r="204" spans="1:12">
      <c r="B204" s="6" t="s">
        <v>110</v>
      </c>
      <c r="C204" s="5" t="s">
        <v>117</v>
      </c>
      <c r="D204" s="11" t="s">
        <v>117</v>
      </c>
      <c r="E204" s="9" t="s">
        <v>117</v>
      </c>
      <c r="F204" s="11" t="s">
        <v>117</v>
      </c>
      <c r="G204" s="11" t="s">
        <v>117</v>
      </c>
      <c r="H204" s="11" t="s">
        <v>117</v>
      </c>
      <c r="I204" s="11" t="s">
        <v>117</v>
      </c>
      <c r="J204" s="11" t="s">
        <v>117</v>
      </c>
      <c r="K204" s="61" t="s">
        <v>117</v>
      </c>
      <c r="L204" s="61" t="s">
        <v>117</v>
      </c>
    </row>
    <row r="205" spans="1:12">
      <c r="B205" s="6" t="s">
        <v>111</v>
      </c>
      <c r="C205" s="5"/>
      <c r="D205" s="61" t="s">
        <v>117</v>
      </c>
      <c r="E205" s="9" t="s">
        <v>117</v>
      </c>
      <c r="F205" s="9" t="s">
        <v>117</v>
      </c>
      <c r="I205" s="11" t="s">
        <v>117</v>
      </c>
      <c r="J205" s="11" t="s">
        <v>117</v>
      </c>
      <c r="K205" s="9" t="s">
        <v>117</v>
      </c>
    </row>
    <row r="206" spans="1:12">
      <c r="B206" s="6" t="s">
        <v>112</v>
      </c>
      <c r="C206" s="5"/>
      <c r="H206" s="9" t="s">
        <v>117</v>
      </c>
      <c r="I206" s="11" t="s">
        <v>117</v>
      </c>
      <c r="L206" s="61" t="s">
        <v>117</v>
      </c>
    </row>
    <row r="207" spans="1:12">
      <c r="B207" s="6" t="s">
        <v>178</v>
      </c>
      <c r="C207" s="5"/>
      <c r="H207" s="9" t="s">
        <v>282</v>
      </c>
      <c r="I207" s="1" t="s">
        <v>201</v>
      </c>
      <c r="L207" s="61" t="s">
        <v>273</v>
      </c>
    </row>
    <row r="208" spans="1:12">
      <c r="B208" s="6"/>
      <c r="C208" s="5"/>
    </row>
    <row r="209" spans="1:12">
      <c r="A209" s="20">
        <v>30</v>
      </c>
      <c r="B209" s="5" t="s">
        <v>113</v>
      </c>
      <c r="C209" s="5"/>
      <c r="K209" s="61"/>
    </row>
    <row r="210" spans="1:12">
      <c r="B210" s="6" t="s">
        <v>114</v>
      </c>
      <c r="C210" s="5"/>
      <c r="E210" s="9" t="s">
        <v>117</v>
      </c>
      <c r="G210" s="11" t="s">
        <v>117</v>
      </c>
      <c r="I210" s="11" t="s">
        <v>117</v>
      </c>
      <c r="J210" s="11" t="s">
        <v>117</v>
      </c>
      <c r="K210" s="11" t="s">
        <v>117</v>
      </c>
      <c r="L210" s="11" t="s">
        <v>117</v>
      </c>
    </row>
    <row r="211" spans="1:12">
      <c r="B211" s="6" t="s">
        <v>115</v>
      </c>
      <c r="C211" s="5" t="s">
        <v>117</v>
      </c>
      <c r="D211" s="11" t="s">
        <v>117</v>
      </c>
      <c r="E211" s="9" t="s">
        <v>117</v>
      </c>
      <c r="G211" s="11" t="s">
        <v>117</v>
      </c>
      <c r="H211" s="11" t="s">
        <v>117</v>
      </c>
      <c r="I211" s="11" t="s">
        <v>117</v>
      </c>
      <c r="J211" s="11" t="s">
        <v>117</v>
      </c>
      <c r="K211" s="11" t="s">
        <v>117</v>
      </c>
      <c r="L211" s="11" t="s">
        <v>117</v>
      </c>
    </row>
    <row r="212" spans="1:12">
      <c r="B212" s="6" t="s">
        <v>112</v>
      </c>
      <c r="C212" s="5"/>
      <c r="E212" s="72" t="s">
        <v>117</v>
      </c>
      <c r="F212" s="11" t="s">
        <v>117</v>
      </c>
      <c r="I212" s="11" t="s">
        <v>117</v>
      </c>
      <c r="J212" s="61" t="s">
        <v>117</v>
      </c>
      <c r="L212" s="11" t="s">
        <v>117</v>
      </c>
    </row>
    <row r="213" spans="1:12">
      <c r="B213" s="12" t="s">
        <v>178</v>
      </c>
      <c r="E213" s="67" t="s">
        <v>145</v>
      </c>
      <c r="F213" s="11" t="s">
        <v>131</v>
      </c>
      <c r="I213" s="1" t="s">
        <v>202</v>
      </c>
      <c r="J213" s="61" t="s">
        <v>270</v>
      </c>
      <c r="L213" s="61" t="s">
        <v>274</v>
      </c>
    </row>
    <row r="214" spans="1:12">
      <c r="A214" s="52"/>
      <c r="B214" s="53"/>
      <c r="C214" s="53"/>
      <c r="D214" s="48"/>
      <c r="E214" s="48"/>
      <c r="F214" s="48"/>
      <c r="G214" s="48"/>
      <c r="H214" s="48"/>
      <c r="I214" s="48"/>
      <c r="J214" s="48"/>
      <c r="K214" s="48"/>
      <c r="L214" s="48"/>
    </row>
    <row r="215" spans="1:12">
      <c r="A215" s="20" t="s">
        <v>52</v>
      </c>
      <c r="B215" s="12" t="s">
        <v>53</v>
      </c>
    </row>
  </sheetData>
  <phoneticPr fontId="2"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L229"/>
  <sheetViews>
    <sheetView zoomScale="75" workbookViewId="0">
      <selection sqref="A1:B1"/>
    </sheetView>
  </sheetViews>
  <sheetFormatPr defaultRowHeight="12.75"/>
  <cols>
    <col min="1" max="1" width="6.28515625" style="20" customWidth="1"/>
    <col min="2" max="2" width="110" style="12" customWidth="1"/>
    <col min="3" max="3" width="9.140625" style="12"/>
    <col min="4" max="16384" width="9.140625" style="11"/>
  </cols>
  <sheetData>
    <row r="1" spans="1:12" ht="15.75">
      <c r="A1" s="75" t="s">
        <v>327</v>
      </c>
      <c r="B1" s="3"/>
      <c r="C1" s="3"/>
    </row>
    <row r="2" spans="1:12">
      <c r="B2" s="3"/>
      <c r="C2" s="3"/>
    </row>
    <row r="3" spans="1:12">
      <c r="A3" s="51"/>
      <c r="B3" s="43"/>
      <c r="C3" s="44" t="s">
        <v>214</v>
      </c>
      <c r="D3" s="45" t="s">
        <v>116</v>
      </c>
      <c r="E3" s="45" t="s">
        <v>142</v>
      </c>
      <c r="F3" s="45" t="s">
        <v>123</v>
      </c>
      <c r="G3" s="45" t="s">
        <v>164</v>
      </c>
      <c r="H3" s="45" t="s">
        <v>165</v>
      </c>
      <c r="I3" s="45" t="s">
        <v>192</v>
      </c>
      <c r="J3" s="45" t="s">
        <v>132</v>
      </c>
      <c r="K3" s="45" t="s">
        <v>138</v>
      </c>
      <c r="L3" s="45" t="s">
        <v>146</v>
      </c>
    </row>
    <row r="5" spans="1:12">
      <c r="B5" s="4" t="s">
        <v>0</v>
      </c>
      <c r="C5" s="4"/>
    </row>
    <row r="7" spans="1:12">
      <c r="A7" s="20">
        <v>1</v>
      </c>
      <c r="B7" s="5" t="s">
        <v>5</v>
      </c>
      <c r="C7" s="5"/>
    </row>
    <row r="8" spans="1:12">
      <c r="B8" s="6" t="s">
        <v>3</v>
      </c>
      <c r="C8" s="11">
        <f>IF('T2-1a. Hospital'!C8="No",0,1)</f>
        <v>0</v>
      </c>
      <c r="D8" s="11">
        <f>IF('T2-1a. Hospital'!D8="No",0,1)</f>
        <v>0</v>
      </c>
      <c r="E8" s="11">
        <f>IF('T2-1a. Hospital'!E8="No",0,1)</f>
        <v>0</v>
      </c>
      <c r="F8" s="11">
        <f>IF('T2-1a. Hospital'!F8="No",0,1)</f>
        <v>0</v>
      </c>
      <c r="G8" s="11">
        <f>IF('T2-1a. Hospital'!G8="No",0,1)</f>
        <v>0</v>
      </c>
      <c r="H8" s="11">
        <f>IF('T2-1a. Hospital'!H8="No",0,1)</f>
        <v>0</v>
      </c>
      <c r="I8" s="11">
        <f>IF('T2-1a. Hospital'!I8="No",0,1)</f>
        <v>0</v>
      </c>
      <c r="J8" s="11">
        <f>IF('T2-1a. Hospital'!J8="No",0,1)</f>
        <v>0</v>
      </c>
      <c r="K8" s="11">
        <f>IF('T2-1a. Hospital'!K8="No",0,1)</f>
        <v>0</v>
      </c>
      <c r="L8" s="11">
        <f>IF('T2-1a. Hospital'!L8="No",0,1)</f>
        <v>0</v>
      </c>
    </row>
    <row r="9" spans="1:12">
      <c r="B9" s="6" t="s">
        <v>1</v>
      </c>
      <c r="C9" s="11"/>
    </row>
    <row r="10" spans="1:12">
      <c r="B10" s="6" t="s">
        <v>4</v>
      </c>
      <c r="C10" s="11">
        <f>IF('T2-1a. Hospital'!C10="No",0,1)</f>
        <v>1</v>
      </c>
      <c r="D10" s="11">
        <f>IF('T2-1a. Hospital'!D10="No",0,1)</f>
        <v>0</v>
      </c>
      <c r="E10" s="11">
        <f>IF('T2-1a. Hospital'!E10="No",0,1)</f>
        <v>0</v>
      </c>
      <c r="F10" s="11">
        <f>IF('T2-1a. Hospital'!F10="No",0,1)</f>
        <v>0</v>
      </c>
      <c r="G10" s="11">
        <f>IF('T2-1a. Hospital'!G10="No",0,1)</f>
        <v>0</v>
      </c>
      <c r="H10" s="11">
        <f>IF('T2-1a. Hospital'!H10="No",0,1)</f>
        <v>1</v>
      </c>
      <c r="I10" s="11">
        <f>IF('T2-1a. Hospital'!I10="No",0,1)</f>
        <v>0</v>
      </c>
      <c r="J10" s="11">
        <f>IF('T2-1a. Hospital'!J10="No",0,1)</f>
        <v>0</v>
      </c>
      <c r="K10" s="11">
        <f>IF('T2-1a. Hospital'!K10="No",0,1)</f>
        <v>0</v>
      </c>
      <c r="L10" s="11">
        <f>IF('T2-1a. Hospital'!L10="No",0,1)</f>
        <v>0</v>
      </c>
    </row>
    <row r="11" spans="1:12">
      <c r="B11" s="6" t="s">
        <v>2</v>
      </c>
      <c r="C11" s="11"/>
      <c r="G11" s="1"/>
    </row>
    <row r="12" spans="1:12">
      <c r="B12" s="6" t="s">
        <v>178</v>
      </c>
      <c r="C12" s="11"/>
      <c r="F12" s="1"/>
      <c r="G12" s="1"/>
      <c r="H12" s="17"/>
      <c r="I12" s="17"/>
    </row>
    <row r="13" spans="1:12">
      <c r="B13" s="6"/>
      <c r="C13" s="11"/>
      <c r="F13" s="1"/>
      <c r="G13" s="1"/>
      <c r="H13" s="17"/>
      <c r="I13" s="17"/>
    </row>
    <row r="14" spans="1:12">
      <c r="A14" s="20">
        <v>2</v>
      </c>
      <c r="B14" s="5" t="s">
        <v>6</v>
      </c>
      <c r="C14" s="11"/>
    </row>
    <row r="15" spans="1:12">
      <c r="B15" s="6" t="s">
        <v>7</v>
      </c>
      <c r="C15" s="11"/>
    </row>
    <row r="16" spans="1:12">
      <c r="B16" s="6" t="s">
        <v>8</v>
      </c>
      <c r="C16" s="11"/>
    </row>
    <row r="17" spans="1:12">
      <c r="B17" s="6" t="s">
        <v>9</v>
      </c>
      <c r="C17" s="11"/>
    </row>
    <row r="18" spans="1:12">
      <c r="B18" s="6" t="s">
        <v>10</v>
      </c>
      <c r="C18" s="11"/>
    </row>
    <row r="19" spans="1:12">
      <c r="B19" s="6" t="s">
        <v>11</v>
      </c>
      <c r="C19" s="11"/>
    </row>
    <row r="20" spans="1:12">
      <c r="B20" s="6" t="s">
        <v>12</v>
      </c>
      <c r="C20" s="11"/>
    </row>
    <row r="21" spans="1:12">
      <c r="B21" s="6" t="s">
        <v>13</v>
      </c>
      <c r="C21" s="11"/>
    </row>
    <row r="22" spans="1:12">
      <c r="B22" s="6" t="s">
        <v>14</v>
      </c>
      <c r="C22" s="11"/>
    </row>
    <row r="23" spans="1:12">
      <c r="B23" s="6" t="s">
        <v>15</v>
      </c>
      <c r="C23" s="11"/>
    </row>
    <row r="24" spans="1:12">
      <c r="B24" s="6" t="s">
        <v>178</v>
      </c>
      <c r="C24" s="11"/>
    </row>
    <row r="25" spans="1:12">
      <c r="B25" s="6"/>
      <c r="C25" s="11"/>
    </row>
    <row r="26" spans="1:12">
      <c r="A26" s="20">
        <v>3</v>
      </c>
      <c r="B26" s="5" t="s">
        <v>17</v>
      </c>
      <c r="C26" s="11">
        <f>IF('T2-1a. Hospital'!C26="No",0,1)</f>
        <v>0</v>
      </c>
      <c r="D26" s="11">
        <f>IF('T2-1a. Hospital'!D26="No",0,1)</f>
        <v>0</v>
      </c>
      <c r="E26" s="11">
        <f>IF('T2-1a. Hospital'!E26="No",0,1)</f>
        <v>0</v>
      </c>
      <c r="F26" s="11">
        <f>IF('T2-1a. Hospital'!F26="No",0,1)</f>
        <v>0</v>
      </c>
      <c r="G26" s="11">
        <f>IF('T2-1a. Hospital'!G26="No",0,1)</f>
        <v>0</v>
      </c>
      <c r="H26" s="11">
        <f>IF('T2-1a. Hospital'!H26="No",0,1)</f>
        <v>0</v>
      </c>
      <c r="I26" s="11">
        <f>IF('T2-1a. Hospital'!I26="No",0,1)</f>
        <v>0</v>
      </c>
      <c r="J26" s="11">
        <f>IF('T2-1a. Hospital'!J26="No",0,1)</f>
        <v>0</v>
      </c>
      <c r="K26" s="11">
        <f>IF('T2-1a. Hospital'!K26="No",0,1)</f>
        <v>0</v>
      </c>
      <c r="L26" s="11">
        <f>IF('T2-1a. Hospital'!L26="No",0,1)</f>
        <v>0</v>
      </c>
    </row>
    <row r="27" spans="1:12">
      <c r="B27" s="12" t="s">
        <v>16</v>
      </c>
      <c r="C27" s="11"/>
    </row>
    <row r="28" spans="1:12">
      <c r="B28" s="6" t="s">
        <v>18</v>
      </c>
      <c r="C28" s="11"/>
    </row>
    <row r="29" spans="1:12">
      <c r="B29" s="6" t="s">
        <v>178</v>
      </c>
      <c r="C29" s="11"/>
    </row>
    <row r="30" spans="1:12">
      <c r="B30" s="6"/>
      <c r="C30" s="11"/>
    </row>
    <row r="31" spans="1:12">
      <c r="A31" s="20">
        <v>4</v>
      </c>
      <c r="B31" s="5" t="s">
        <v>19</v>
      </c>
      <c r="C31" s="11">
        <f>IF('T2-1a. Hospital'!C31="No",0,1)</f>
        <v>0</v>
      </c>
      <c r="D31" s="11">
        <f>IF('T2-1a. Hospital'!D31="No",0,1)</f>
        <v>0</v>
      </c>
      <c r="E31" s="11">
        <f>IF('T2-1a. Hospital'!E31="No",0,1)</f>
        <v>0</v>
      </c>
      <c r="F31" s="11">
        <f>IF('T2-1a. Hospital'!F31="No",0,1)</f>
        <v>0</v>
      </c>
      <c r="G31" s="11">
        <f>IF('T2-1a. Hospital'!G31="No",0,1)</f>
        <v>0</v>
      </c>
      <c r="H31" s="11">
        <f>IF('T2-1a. Hospital'!H31="No",0,1)</f>
        <v>0</v>
      </c>
      <c r="I31" s="11">
        <f>IF('T2-1a. Hospital'!I31="No",0,1)</f>
        <v>0</v>
      </c>
      <c r="J31" s="11">
        <f>IF('T2-1a. Hospital'!J31="No",0,1)</f>
        <v>0</v>
      </c>
      <c r="K31" s="11">
        <f>IF('T2-1a. Hospital'!K31="No",0,1)</f>
        <v>0</v>
      </c>
      <c r="L31" s="11">
        <f>IF('T2-1a. Hospital'!L31="No",0,1)</f>
        <v>0</v>
      </c>
    </row>
    <row r="32" spans="1:12">
      <c r="B32" s="5" t="s">
        <v>21</v>
      </c>
      <c r="C32" s="11">
        <f>IF('T2-1a. Hospital'!C32="No",0,1)</f>
        <v>1</v>
      </c>
      <c r="D32" s="11">
        <f>IF('T2-1a. Hospital'!D32="No",0,1)</f>
        <v>0</v>
      </c>
      <c r="E32" s="11">
        <f>IF('T2-1a. Hospital'!E32="No",0,1)</f>
        <v>1</v>
      </c>
      <c r="F32" s="11">
        <f>IF('T2-1a. Hospital'!F32="No",0,1)</f>
        <v>0</v>
      </c>
      <c r="G32" s="11">
        <f>IF('T2-1a. Hospital'!G32="No",0,1)</f>
        <v>1</v>
      </c>
      <c r="H32" s="11">
        <f>IF('T2-1a. Hospital'!H32="No",0,1)</f>
        <v>1</v>
      </c>
      <c r="I32" s="11">
        <f>IF('T2-1a. Hospital'!I32="No",0,1)</f>
        <v>0</v>
      </c>
      <c r="J32" s="11">
        <f>IF('T2-1a. Hospital'!J32="No",0,1)</f>
        <v>0</v>
      </c>
      <c r="K32" s="11">
        <f>IF('T2-1a. Hospital'!K32="No",0,1)</f>
        <v>0</v>
      </c>
      <c r="L32" s="11">
        <f>IF('T2-1a. Hospital'!L32="No",0,1)</f>
        <v>0</v>
      </c>
    </row>
    <row r="33" spans="1:12">
      <c r="B33" s="5" t="s">
        <v>20</v>
      </c>
      <c r="C33" s="11"/>
    </row>
    <row r="34" spans="1:12">
      <c r="B34" s="13" t="s">
        <v>22</v>
      </c>
      <c r="C34" s="11"/>
      <c r="G34" s="8"/>
    </row>
    <row r="35" spans="1:12">
      <c r="B35" s="13" t="s">
        <v>178</v>
      </c>
      <c r="C35" s="11"/>
      <c r="G35" s="8"/>
    </row>
    <row r="36" spans="1:12">
      <c r="B36" s="13"/>
      <c r="C36" s="11"/>
      <c r="G36" s="8"/>
    </row>
    <row r="37" spans="1:12" ht="12.75" customHeight="1">
      <c r="A37" s="20">
        <v>5</v>
      </c>
      <c r="B37" s="5" t="s">
        <v>23</v>
      </c>
      <c r="C37" s="11">
        <f>IF('T2-1a. Hospital'!C37="No",0,1)</f>
        <v>0</v>
      </c>
      <c r="D37" s="11">
        <f>IF('T2-1a. Hospital'!D37="No",0,1)</f>
        <v>0</v>
      </c>
      <c r="E37" s="11">
        <f>IF('T2-1a. Hospital'!E37="No",0,1)</f>
        <v>1</v>
      </c>
      <c r="F37" s="11">
        <f>IF('T2-1a. Hospital'!F37="No",0,1)</f>
        <v>0</v>
      </c>
      <c r="G37" s="11">
        <f>IF('T2-1a. Hospital'!G37="No",0,1)</f>
        <v>0</v>
      </c>
      <c r="H37" s="11">
        <f>IF('T2-1a. Hospital'!H37="No",0,1)</f>
        <v>1</v>
      </c>
      <c r="I37" s="11">
        <f>IF('T2-1a. Hospital'!I37="No",0,1)</f>
        <v>1</v>
      </c>
      <c r="J37" s="11">
        <f>IF('T2-1a. Hospital'!J37="No",0,1)</f>
        <v>0</v>
      </c>
      <c r="K37" s="11">
        <f>IF('T2-1a. Hospital'!K37="No",0,1)</f>
        <v>0</v>
      </c>
      <c r="L37" s="11">
        <f>IF('T2-1a. Hospital'!L37="No",0,1)</f>
        <v>0</v>
      </c>
    </row>
    <row r="38" spans="1:12">
      <c r="B38" s="13" t="s">
        <v>22</v>
      </c>
      <c r="C38" s="11"/>
      <c r="F38" s="1"/>
      <c r="G38" s="1"/>
      <c r="H38" s="1"/>
      <c r="I38" s="1"/>
      <c r="K38" s="16"/>
    </row>
    <row r="39" spans="1:12">
      <c r="B39" s="13" t="s">
        <v>178</v>
      </c>
      <c r="C39" s="11"/>
      <c r="F39" s="1"/>
      <c r="G39" s="1"/>
      <c r="H39" s="1"/>
      <c r="I39" s="1"/>
    </row>
    <row r="40" spans="1:12">
      <c r="B40" s="13"/>
      <c r="C40" s="11"/>
      <c r="F40" s="1"/>
      <c r="G40" s="1"/>
      <c r="H40" s="1"/>
      <c r="I40" s="1"/>
      <c r="K40" s="16"/>
    </row>
    <row r="41" spans="1:12">
      <c r="A41" s="20">
        <v>6</v>
      </c>
      <c r="B41" s="5" t="s">
        <v>24</v>
      </c>
      <c r="C41" s="11">
        <f>IF('T2-1a. Hospital'!C41="No",0,1)</f>
        <v>1</v>
      </c>
      <c r="D41" s="11">
        <f>IF('T2-1a. Hospital'!D41="No",0,1)</f>
        <v>0</v>
      </c>
      <c r="E41" s="11">
        <f>IF('T2-1a. Hospital'!E41="No",0,1)</f>
        <v>0</v>
      </c>
      <c r="F41" s="11">
        <f>IF('T2-1a. Hospital'!F41="No",0,1)</f>
        <v>0</v>
      </c>
      <c r="G41" s="11">
        <f>IF('T2-1a. Hospital'!G41="No",0,1)</f>
        <v>0</v>
      </c>
      <c r="H41" s="11">
        <f>IF('T2-1a. Hospital'!H41="No",0,1)</f>
        <v>1</v>
      </c>
      <c r="I41" s="11">
        <f>IF('T2-1a. Hospital'!I41="No",0,1)</f>
        <v>1</v>
      </c>
      <c r="J41" s="11">
        <f>IF('T2-1a. Hospital'!J41="No",0,1)</f>
        <v>0</v>
      </c>
      <c r="K41" s="11">
        <f>IF('T2-1a. Hospital'!K41="No",0,1)</f>
        <v>1</v>
      </c>
      <c r="L41" s="11">
        <f>IF('T2-1a. Hospital'!L41="No",0,1)</f>
        <v>0</v>
      </c>
    </row>
    <row r="42" spans="1:12">
      <c r="B42" s="13" t="s">
        <v>22</v>
      </c>
      <c r="C42" s="11"/>
    </row>
    <row r="43" spans="1:12">
      <c r="B43" s="13" t="s">
        <v>178</v>
      </c>
      <c r="C43" s="11"/>
    </row>
    <row r="44" spans="1:12">
      <c r="B44" s="13"/>
      <c r="C44" s="11"/>
    </row>
    <row r="45" spans="1:12">
      <c r="C45" s="11"/>
    </row>
    <row r="46" spans="1:12">
      <c r="B46" s="4" t="s">
        <v>25</v>
      </c>
      <c r="C46" s="11"/>
    </row>
    <row r="47" spans="1:12">
      <c r="C47" s="11"/>
    </row>
    <row r="48" spans="1:12" ht="25.5">
      <c r="A48" s="20">
        <v>7</v>
      </c>
      <c r="B48" s="5" t="s">
        <v>26</v>
      </c>
      <c r="C48" s="11">
        <f>IF('T2-1a. Hospital'!C48="",0,IF('T2-1a. Hospital'!C48="No",0,1))</f>
        <v>1</v>
      </c>
      <c r="D48" s="11">
        <f>IF('T2-1a. Hospital'!D48="",0,IF('T2-1a. Hospital'!D48="No",0,1))</f>
        <v>1</v>
      </c>
      <c r="E48" s="11">
        <f>IF('T2-1a. Hospital'!E48="",0,IF('T2-1a. Hospital'!E48="No",0,1))</f>
        <v>1</v>
      </c>
      <c r="F48" s="11">
        <f>IF('T2-1a. Hospital'!F48="",0,IF('T2-1a. Hospital'!F48="No",0,1))</f>
        <v>1</v>
      </c>
      <c r="G48" s="11">
        <f>IF('T2-1a. Hospital'!G48="",0,IF('T2-1a. Hospital'!G48="No",0,1))</f>
        <v>1</v>
      </c>
      <c r="H48" s="11">
        <f>IF('T2-1a. Hospital'!H48="",0,IF('T2-1a. Hospital'!H48="No",0,1))</f>
        <v>1</v>
      </c>
      <c r="I48" s="11">
        <f>IF('T2-1a. Hospital'!I48="",0,IF('T2-1a. Hospital'!I48="No",0,1))</f>
        <v>1</v>
      </c>
      <c r="J48" s="11">
        <f>IF('T2-1a. Hospital'!J48="",0,IF('T2-1a. Hospital'!J48="No",0,1))</f>
        <v>0</v>
      </c>
      <c r="K48" s="11">
        <f>IF('T2-1a. Hospital'!K48="",0,IF('T2-1a. Hospital'!K48="No",0,1))</f>
        <v>1</v>
      </c>
      <c r="L48" s="11">
        <f>IF('T2-1a. Hospital'!L48="",0,IF('T2-1a. Hospital'!L48="No",0,1))</f>
        <v>1</v>
      </c>
    </row>
    <row r="49" spans="1:12">
      <c r="B49" s="6" t="s">
        <v>27</v>
      </c>
      <c r="C49" s="11"/>
      <c r="E49" s="14"/>
      <c r="G49" s="9"/>
      <c r="L49" s="14"/>
    </row>
    <row r="50" spans="1:12">
      <c r="B50" s="6" t="s">
        <v>28</v>
      </c>
      <c r="C50" s="11"/>
      <c r="G50" s="9"/>
    </row>
    <row r="51" spans="1:12">
      <c r="B51" s="6" t="s">
        <v>29</v>
      </c>
      <c r="C51" s="11"/>
      <c r="G51" s="9"/>
    </row>
    <row r="52" spans="1:12">
      <c r="B52" s="6" t="s">
        <v>30</v>
      </c>
      <c r="C52" s="11"/>
      <c r="G52" s="9"/>
    </row>
    <row r="53" spans="1:12">
      <c r="B53" s="6" t="s">
        <v>31</v>
      </c>
      <c r="C53" s="11"/>
      <c r="G53" s="9"/>
    </row>
    <row r="54" spans="1:12">
      <c r="B54" s="6" t="s">
        <v>32</v>
      </c>
      <c r="C54" s="11"/>
      <c r="E54" s="14"/>
      <c r="G54" s="9"/>
    </row>
    <row r="55" spans="1:12">
      <c r="B55" s="6" t="s">
        <v>33</v>
      </c>
      <c r="C55" s="11"/>
      <c r="G55" s="9"/>
    </row>
    <row r="56" spans="1:12">
      <c r="B56" s="6" t="s">
        <v>34</v>
      </c>
      <c r="C56" s="11"/>
    </row>
    <row r="57" spans="1:12">
      <c r="B57" s="6" t="s">
        <v>178</v>
      </c>
      <c r="C57" s="21"/>
      <c r="D57" s="21"/>
      <c r="F57" s="9"/>
      <c r="G57" s="8"/>
      <c r="K57" s="15"/>
    </row>
    <row r="58" spans="1:12">
      <c r="B58" s="6"/>
      <c r="C58" s="11"/>
      <c r="K58" s="15"/>
    </row>
    <row r="59" spans="1:12" ht="25.5">
      <c r="A59" s="20">
        <v>8</v>
      </c>
      <c r="B59" s="5" t="s">
        <v>35</v>
      </c>
      <c r="C59" s="11">
        <f>IF('T2-1a. Hospital'!C59="",0,IF('T2-1a. Hospital'!C59="No",0,1))</f>
        <v>0</v>
      </c>
      <c r="D59" s="11">
        <f>IF('T2-1a. Hospital'!D59="",0,IF('T2-1a. Hospital'!D59="No",0,1))</f>
        <v>0</v>
      </c>
      <c r="E59" s="11">
        <f>IF('T2-1a. Hospital'!E59="",0,IF('T2-1a. Hospital'!E59="No",0,1))</f>
        <v>0</v>
      </c>
      <c r="F59" s="11">
        <f>IF('T2-1a. Hospital'!F59="",0,IF('T2-1a. Hospital'!F59="No",0,1))</f>
        <v>0</v>
      </c>
      <c r="G59" s="11">
        <f>IF('T2-1a. Hospital'!G59="",0,IF('T2-1a. Hospital'!G59="No",0,1))</f>
        <v>1</v>
      </c>
      <c r="H59" s="11">
        <f>IF('T2-1a. Hospital'!H59="",0,IF('T2-1a. Hospital'!H59="No",0,1))</f>
        <v>1</v>
      </c>
      <c r="I59" s="11">
        <f>IF('T2-1a. Hospital'!I59="",0,IF('T2-1a. Hospital'!I59="No",0,1))</f>
        <v>0</v>
      </c>
      <c r="J59" s="11">
        <f>IF('T2-1a. Hospital'!J59="",0,IF('T2-1a. Hospital'!J59="No",0,1))</f>
        <v>0</v>
      </c>
      <c r="K59" s="11">
        <f>IF('T2-1a. Hospital'!K59="",0,IF('T2-1a. Hospital'!K59="No",0,1))</f>
        <v>0</v>
      </c>
      <c r="L59" s="11">
        <f>IF('T2-1a. Hospital'!L59="",0,IF('T2-1a. Hospital'!L59="No",0,1))</f>
        <v>0</v>
      </c>
    </row>
    <row r="60" spans="1:12">
      <c r="B60" s="6" t="s">
        <v>36</v>
      </c>
      <c r="C60" s="11"/>
    </row>
    <row r="61" spans="1:12">
      <c r="B61" s="6" t="s">
        <v>37</v>
      </c>
      <c r="C61" s="11"/>
    </row>
    <row r="62" spans="1:12">
      <c r="B62" s="6" t="s">
        <v>38</v>
      </c>
      <c r="C62" s="11"/>
    </row>
    <row r="63" spans="1:12">
      <c r="B63" s="6" t="s">
        <v>178</v>
      </c>
      <c r="C63" s="11"/>
    </row>
    <row r="64" spans="1:12">
      <c r="B64" s="6"/>
      <c r="C64" s="11"/>
    </row>
    <row r="65" spans="1:12" ht="25.5" customHeight="1">
      <c r="A65" s="20">
        <v>9</v>
      </c>
      <c r="B65" s="5" t="s">
        <v>39</v>
      </c>
      <c r="C65" s="11">
        <f>IF('T2-1a. Hospital'!C65="",0,IF('T2-1a. Hospital'!C65="No",0,1))</f>
        <v>0</v>
      </c>
      <c r="D65" s="11">
        <f>IF('T2-1a. Hospital'!D65="",0,IF('T2-1a. Hospital'!D65="No",0,1))</f>
        <v>1</v>
      </c>
      <c r="E65" s="11">
        <f>IF('T2-1a. Hospital'!E65="",0,IF('T2-1a. Hospital'!E65="No",0,1))</f>
        <v>1</v>
      </c>
      <c r="F65" s="11">
        <f>IF('T2-1a. Hospital'!F65="",0,IF('T2-1a. Hospital'!F65="No",0,1))</f>
        <v>1</v>
      </c>
      <c r="G65" s="11">
        <f>IF('T2-1a. Hospital'!G65="",0,IF('T2-1a. Hospital'!G65="No",0,1))</f>
        <v>1</v>
      </c>
      <c r="H65" s="11">
        <f>IF('T2-1a. Hospital'!H65="",0,IF('T2-1a. Hospital'!H65="No",0,1))</f>
        <v>1</v>
      </c>
      <c r="I65" s="11">
        <f>IF('T2-1a. Hospital'!I65="",0,IF('T2-1a. Hospital'!I65="No",0,1))</f>
        <v>1</v>
      </c>
      <c r="J65" s="11">
        <f>IF('T2-1a. Hospital'!J65="",0,IF('T2-1a. Hospital'!J65="No",0,1))</f>
        <v>0</v>
      </c>
      <c r="K65" s="11">
        <f>IF('T2-1a. Hospital'!K65="",0,IF('T2-1a. Hospital'!K65="No",0,1))</f>
        <v>0</v>
      </c>
      <c r="L65" s="11">
        <f>IF('T2-1a. Hospital'!L65="",0,IF('T2-1a. Hospital'!L65="No",0,1))</f>
        <v>0</v>
      </c>
    </row>
    <row r="66" spans="1:12">
      <c r="B66" s="6" t="s">
        <v>27</v>
      </c>
      <c r="C66" s="11"/>
    </row>
    <row r="67" spans="1:12">
      <c r="B67" s="6" t="s">
        <v>28</v>
      </c>
      <c r="C67" s="11"/>
    </row>
    <row r="68" spans="1:12">
      <c r="B68" s="6" t="s">
        <v>29</v>
      </c>
      <c r="C68" s="11"/>
    </row>
    <row r="69" spans="1:12">
      <c r="B69" s="6" t="s">
        <v>30</v>
      </c>
      <c r="C69" s="11"/>
    </row>
    <row r="70" spans="1:12">
      <c r="B70" s="6" t="s">
        <v>32</v>
      </c>
      <c r="C70" s="11"/>
    </row>
    <row r="71" spans="1:12">
      <c r="B71" s="6" t="s">
        <v>33</v>
      </c>
      <c r="C71" s="11"/>
    </row>
    <row r="72" spans="1:12">
      <c r="B72" s="6" t="s">
        <v>34</v>
      </c>
      <c r="C72" s="11"/>
    </row>
    <row r="73" spans="1:12">
      <c r="B73" s="6" t="s">
        <v>178</v>
      </c>
      <c r="C73" s="11"/>
      <c r="F73" s="9"/>
    </row>
    <row r="74" spans="1:12">
      <c r="B74" s="6"/>
      <c r="C74" s="11"/>
    </row>
    <row r="75" spans="1:12" ht="24.75" customHeight="1">
      <c r="A75" s="20">
        <v>10</v>
      </c>
      <c r="B75" s="5" t="s">
        <v>40</v>
      </c>
      <c r="C75" s="11">
        <f>IF('T2-1a. Hospital'!C75="",0,IF('T2-1a. Hospital'!C75="No",0,1))</f>
        <v>0</v>
      </c>
      <c r="D75" s="11">
        <f>IF('T2-1a. Hospital'!D75="",0,IF('T2-1a. Hospital'!D75="No",0,1))</f>
        <v>1</v>
      </c>
      <c r="E75" s="11">
        <f>IF('T2-1a. Hospital'!E75="",0,IF('T2-1a. Hospital'!E75="No",0,1))</f>
        <v>1</v>
      </c>
      <c r="F75" s="11">
        <f>IF('T2-1a. Hospital'!F75="",0,IF('T2-1a. Hospital'!F75="No",0,1))</f>
        <v>1</v>
      </c>
      <c r="G75" s="11">
        <f>IF('T2-1a. Hospital'!G75="",0,IF('T2-1a. Hospital'!G75="No",0,1))</f>
        <v>1</v>
      </c>
      <c r="H75" s="11">
        <f>IF('T2-1a. Hospital'!H75="",0,IF('T2-1a. Hospital'!H75="No",0,1))</f>
        <v>1</v>
      </c>
      <c r="I75" s="11">
        <f>IF('T2-1a. Hospital'!I75="",0,IF('T2-1a. Hospital'!I75="No",0,1))</f>
        <v>1</v>
      </c>
      <c r="J75" s="11">
        <f>IF('T2-1a. Hospital'!J75="",0,IF('T2-1a. Hospital'!J75="No",0,1))</f>
        <v>0</v>
      </c>
      <c r="K75" s="11">
        <f>IF('T2-1a. Hospital'!K75="",0,IF('T2-1a. Hospital'!K75="No",0,1))</f>
        <v>1</v>
      </c>
      <c r="L75" s="11">
        <f>IF('T2-1a. Hospital'!L75="",0,IF('T2-1a. Hospital'!L75="No",0,1))</f>
        <v>1</v>
      </c>
    </row>
    <row r="76" spans="1:12">
      <c r="B76" s="6" t="s">
        <v>27</v>
      </c>
      <c r="C76" s="11"/>
      <c r="K76"/>
    </row>
    <row r="77" spans="1:12">
      <c r="B77" s="6" t="s">
        <v>28</v>
      </c>
      <c r="C77" s="11"/>
      <c r="K77"/>
    </row>
    <row r="78" spans="1:12">
      <c r="B78" s="6" t="s">
        <v>29</v>
      </c>
      <c r="C78" s="11"/>
      <c r="K78"/>
    </row>
    <row r="79" spans="1:12">
      <c r="B79" s="6" t="s">
        <v>178</v>
      </c>
      <c r="C79" s="11"/>
      <c r="F79" s="1"/>
      <c r="K79"/>
    </row>
    <row r="80" spans="1:12">
      <c r="B80" s="6"/>
      <c r="C80" s="11"/>
      <c r="K80"/>
    </row>
    <row r="81" spans="1:12">
      <c r="A81" s="20">
        <v>11</v>
      </c>
      <c r="B81" s="5" t="s">
        <v>41</v>
      </c>
      <c r="C81" s="11">
        <f>IF('T2-1a. Hospital'!C81="",0,IF('T2-1a. Hospital'!C81="No",0,1))</f>
        <v>0</v>
      </c>
      <c r="D81" s="11">
        <f>IF('T2-1a. Hospital'!D81="",0,IF('T2-1a. Hospital'!D81="No",0,1))</f>
        <v>1</v>
      </c>
      <c r="E81" s="11">
        <f>IF('T2-1a. Hospital'!E81="",0,IF('T2-1a. Hospital'!E81="No",0,1))</f>
        <v>1</v>
      </c>
      <c r="F81" s="11">
        <f>IF('T2-1a. Hospital'!F81="",0,IF('T2-1a. Hospital'!F81="No",0,1))</f>
        <v>0</v>
      </c>
      <c r="G81" s="11">
        <f>IF('T2-1a. Hospital'!G81="",0,IF('T2-1a. Hospital'!G81="No",0,1))</f>
        <v>1</v>
      </c>
      <c r="H81" s="11">
        <f>IF('T2-1a. Hospital'!H81="",0,IF('T2-1a. Hospital'!H81="No",0,1))</f>
        <v>1</v>
      </c>
      <c r="I81" s="11">
        <f>IF('T2-1a. Hospital'!I81="",0,IF('T2-1a. Hospital'!I81="No",0,1))</f>
        <v>0</v>
      </c>
      <c r="J81" s="11">
        <f>IF('T2-1a. Hospital'!J81="",0,IF('T2-1a. Hospital'!J81="No",0,1))</f>
        <v>0</v>
      </c>
      <c r="K81" s="11">
        <f>IF('T2-1a. Hospital'!K81="",0,IF('T2-1a. Hospital'!K81="No",0,1))</f>
        <v>1</v>
      </c>
      <c r="L81" s="11">
        <f>IF('T2-1a. Hospital'!L81="",0,IF('T2-1a. Hospital'!L81="No",0,1))</f>
        <v>1</v>
      </c>
    </row>
    <row r="82" spans="1:12">
      <c r="B82" s="6" t="s">
        <v>27</v>
      </c>
      <c r="C82" s="11"/>
    </row>
    <row r="83" spans="1:12">
      <c r="B83" s="6" t="s">
        <v>28</v>
      </c>
      <c r="C83" s="11"/>
    </row>
    <row r="84" spans="1:12">
      <c r="B84" s="6" t="s">
        <v>29</v>
      </c>
      <c r="C84" s="11"/>
    </row>
    <row r="85" spans="1:12">
      <c r="B85" s="6" t="s">
        <v>178</v>
      </c>
      <c r="C85" s="11"/>
      <c r="K85"/>
    </row>
    <row r="86" spans="1:12">
      <c r="B86" s="6"/>
      <c r="C86" s="11"/>
    </row>
    <row r="87" spans="1:12">
      <c r="C87" s="11"/>
    </row>
    <row r="88" spans="1:12">
      <c r="B88" s="4" t="s">
        <v>42</v>
      </c>
      <c r="C88" s="11"/>
    </row>
    <row r="89" spans="1:12">
      <c r="C89" s="11"/>
    </row>
    <row r="90" spans="1:12" ht="25.5">
      <c r="A90" s="20">
        <v>12</v>
      </c>
      <c r="B90" s="5" t="s">
        <v>43</v>
      </c>
      <c r="C90" s="11"/>
      <c r="G90" s="9"/>
      <c r="H90" s="9"/>
      <c r="I90" s="9"/>
    </row>
    <row r="91" spans="1:12">
      <c r="B91" s="6" t="s">
        <v>44</v>
      </c>
      <c r="C91" s="11">
        <f>IF('T2-1a. Hospital'!C91="Yes",1,0)</f>
        <v>0</v>
      </c>
      <c r="D91" s="11">
        <f>IF('T2-1a. Hospital'!D91="Yes",1,0)</f>
        <v>0</v>
      </c>
      <c r="E91" s="11">
        <f>IF('T2-1a. Hospital'!E91="Yes",1,0)</f>
        <v>0</v>
      </c>
      <c r="F91" s="11">
        <f>IF('T2-1a. Hospital'!F91="Yes",1,0)</f>
        <v>0</v>
      </c>
      <c r="G91" s="11">
        <f>IF('T2-1a. Hospital'!G91="Yes",1,0)</f>
        <v>0</v>
      </c>
      <c r="H91" s="11">
        <f>IF('T2-1a. Hospital'!H91="Yes",1,0)</f>
        <v>0</v>
      </c>
      <c r="I91" s="11">
        <f>IF('T2-1a. Hospital'!I91="Yes",1,0)</f>
        <v>0</v>
      </c>
      <c r="J91" s="11">
        <f>IF('T2-1a. Hospital'!J91="Yes",1,0)</f>
        <v>0</v>
      </c>
      <c r="K91" s="11">
        <f>IF('T2-1a. Hospital'!K91="Yes",1,0)</f>
        <v>0</v>
      </c>
      <c r="L91" s="11">
        <f>IF('T2-1a. Hospital'!L91="Yes",1,0)</f>
        <v>0</v>
      </c>
    </row>
    <row r="92" spans="1:12">
      <c r="B92" s="6" t="s">
        <v>45</v>
      </c>
      <c r="C92" s="11">
        <f>IF('T2-1a. Hospital'!C92="Yes",1/3,0)</f>
        <v>0.33333333333333331</v>
      </c>
      <c r="D92" s="11">
        <f>IF('T2-1a. Hospital'!D92="Yes",1/3,0)</f>
        <v>0</v>
      </c>
      <c r="E92" s="11">
        <f>IF('T2-1a. Hospital'!E92="Yes",1/3,0)</f>
        <v>0</v>
      </c>
      <c r="F92" s="11">
        <f>IF('T2-1a. Hospital'!F92="Yes",1/3,0)</f>
        <v>0</v>
      </c>
      <c r="G92" s="11">
        <f>IF('T2-1a. Hospital'!G92="Yes",1/3,0)</f>
        <v>0.33333333333333331</v>
      </c>
      <c r="H92" s="11">
        <f>IF('T2-1a. Hospital'!H92="Yes",1/3,0)</f>
        <v>0</v>
      </c>
      <c r="I92" s="11">
        <f>IF('T2-1a. Hospital'!I92="Yes",1/3,0)</f>
        <v>0</v>
      </c>
      <c r="J92" s="11">
        <f>IF('T2-1a. Hospital'!J92="Yes",1/3,0)</f>
        <v>0</v>
      </c>
      <c r="K92" s="11">
        <f>IF('T2-1a. Hospital'!K92="Yes",1/3,0)</f>
        <v>0</v>
      </c>
      <c r="L92" s="11">
        <f>IF('T2-1a. Hospital'!L92="Yes",1,0)</f>
        <v>0</v>
      </c>
    </row>
    <row r="93" spans="1:12">
      <c r="B93" s="6" t="s">
        <v>46</v>
      </c>
      <c r="C93" s="11">
        <f>IF('T2-1a. Hospital'!C93="Yes",1/3,0)</f>
        <v>0.33333333333333331</v>
      </c>
      <c r="D93" s="11">
        <f>IF('T2-1a. Hospital'!D93="Yes",1/3,0)</f>
        <v>0</v>
      </c>
      <c r="E93" s="11">
        <f>IF('T2-1a. Hospital'!E93="Yes",1/3,0)</f>
        <v>0</v>
      </c>
      <c r="F93" s="11">
        <f>IF('T2-1a. Hospital'!F93="Yes",1/3,0)</f>
        <v>0</v>
      </c>
      <c r="G93" s="11">
        <f>IF('T2-1a. Hospital'!G93="Yes",1/3,0)</f>
        <v>0</v>
      </c>
      <c r="H93" s="11">
        <f>IF('T2-1a. Hospital'!H93="Yes",1/3,0)</f>
        <v>0.33333333333333331</v>
      </c>
      <c r="I93" s="11">
        <f>IF('T2-1a. Hospital'!I93="Yes",1/3,0)</f>
        <v>0</v>
      </c>
      <c r="J93" s="11">
        <f>IF('T2-1a. Hospital'!J93="Yes",1/3,0)</f>
        <v>0</v>
      </c>
      <c r="K93" s="11">
        <f>IF('T2-1a. Hospital'!K93="Yes",1/3,0)</f>
        <v>0</v>
      </c>
      <c r="L93" s="11">
        <f>IF('T2-1a. Hospital'!L93="Yes",1,0)</f>
        <v>0</v>
      </c>
    </row>
    <row r="94" spans="1:12">
      <c r="B94" s="6" t="s">
        <v>47</v>
      </c>
      <c r="C94" s="11">
        <f>IF('T2-1a. Hospital'!C94="Yes",1/3,0)</f>
        <v>0</v>
      </c>
      <c r="D94" s="11">
        <f>IF('T2-1a. Hospital'!D94="Yes",1/3,0)</f>
        <v>0</v>
      </c>
      <c r="E94" s="11">
        <f>IF('T2-1a. Hospital'!E94="Yes",1/3,0)</f>
        <v>0</v>
      </c>
      <c r="F94" s="11">
        <f>IF('T2-1a. Hospital'!F94="Yes",1/3,0)</f>
        <v>0</v>
      </c>
      <c r="G94" s="11">
        <f>IF('T2-1a. Hospital'!G94="Yes",1/3,0)</f>
        <v>0</v>
      </c>
      <c r="H94" s="11">
        <f>IF('T2-1a. Hospital'!H94="Yes",1/3,0)</f>
        <v>0.33333333333333331</v>
      </c>
      <c r="I94" s="11">
        <f>IF('T2-1a. Hospital'!I94="Yes",1/3,0)</f>
        <v>0</v>
      </c>
      <c r="J94" s="11">
        <f>IF('T2-1a. Hospital'!J94="Yes",1/3,0)</f>
        <v>0</v>
      </c>
      <c r="K94" s="11">
        <f>IF('T2-1a. Hospital'!K94="Yes",1/3,0)</f>
        <v>0</v>
      </c>
      <c r="L94" s="11">
        <f>IF('T2-1a. Hospital'!L94="Yes",1,0)</f>
        <v>0</v>
      </c>
    </row>
    <row r="95" spans="1:12">
      <c r="B95" s="6" t="s">
        <v>48</v>
      </c>
      <c r="C95" s="11"/>
    </row>
    <row r="96" spans="1:12">
      <c r="B96" s="6" t="s">
        <v>178</v>
      </c>
      <c r="C96" s="11"/>
      <c r="F96" s="9"/>
    </row>
    <row r="97" spans="1:12">
      <c r="B97" s="6"/>
      <c r="C97" s="11"/>
    </row>
    <row r="98" spans="1:12">
      <c r="C98" s="11"/>
    </row>
    <row r="99" spans="1:12">
      <c r="B99" s="4" t="s">
        <v>49</v>
      </c>
      <c r="C99" s="11"/>
    </row>
    <row r="100" spans="1:12">
      <c r="C100" s="11"/>
    </row>
    <row r="101" spans="1:12">
      <c r="A101" s="20" t="s">
        <v>51</v>
      </c>
      <c r="B101" s="5" t="s">
        <v>50</v>
      </c>
      <c r="C101" s="11"/>
    </row>
    <row r="102" spans="1:12">
      <c r="B102" s="6" t="s">
        <v>44</v>
      </c>
      <c r="C102" s="11">
        <f>IF('T2-1a. Hospital'!C102="Yes",1,0)</f>
        <v>0</v>
      </c>
      <c r="D102" s="11">
        <f>IF('T2-1a. Hospital'!D102="Yes",1,0)</f>
        <v>0</v>
      </c>
      <c r="E102" s="11">
        <f>IF('T2-1a. Hospital'!E102="Yes",1,0)</f>
        <v>0</v>
      </c>
      <c r="F102" s="11">
        <f>IF('T2-1a. Hospital'!F102="Yes",1,0)</f>
        <v>0</v>
      </c>
      <c r="G102" s="11">
        <f>IF('T2-1a. Hospital'!G102="Yes",1,0)</f>
        <v>0</v>
      </c>
      <c r="H102" s="11">
        <f>IF('T2-1a. Hospital'!H102="Yes",1,0)</f>
        <v>0</v>
      </c>
      <c r="I102" s="11">
        <f>IF('T2-1a. Hospital'!I102="Yes",1,0)</f>
        <v>0</v>
      </c>
      <c r="J102" s="11">
        <f>IF('T2-1a. Hospital'!J102="Yes",1,0)</f>
        <v>0</v>
      </c>
      <c r="K102" s="11">
        <f>IF('T2-1a. Hospital'!K102="Yes",1,0)</f>
        <v>0</v>
      </c>
      <c r="L102" s="11">
        <f>IF('T2-1a. Hospital'!L102="Yes",1,0)</f>
        <v>0</v>
      </c>
    </row>
    <row r="103" spans="1:12">
      <c r="B103" s="6" t="s">
        <v>54</v>
      </c>
      <c r="C103" s="11">
        <f>IF('T2-1a. Hospital'!C103="Yes",0.5,0)</f>
        <v>0</v>
      </c>
      <c r="D103" s="11">
        <f>IF('T2-1a. Hospital'!D103="Yes",0.5,0)</f>
        <v>0</v>
      </c>
      <c r="E103" s="11">
        <f>IF('T2-1a. Hospital'!E103="Yes",0.5,0)</f>
        <v>0</v>
      </c>
      <c r="F103" s="11">
        <f>IF('T2-1a. Hospital'!F103="Yes",0.5,0)</f>
        <v>0</v>
      </c>
      <c r="G103" s="11">
        <f>IF('T2-1a. Hospital'!G103="Yes",0.5,0)</f>
        <v>0</v>
      </c>
      <c r="H103" s="11">
        <f>IF('T2-1a. Hospital'!H103="Yes",0.5,0)</f>
        <v>0</v>
      </c>
      <c r="I103" s="11">
        <f>IF('T2-1a. Hospital'!I103="Yes",0.5,0)</f>
        <v>0</v>
      </c>
      <c r="J103" s="11">
        <f>IF('T2-1a. Hospital'!J103="Yes",0.5,0)</f>
        <v>0</v>
      </c>
      <c r="K103" s="11">
        <f>IF('T2-1a. Hospital'!K103="Yes",0.5,0)</f>
        <v>0</v>
      </c>
      <c r="L103" s="11">
        <f>IF('T2-1a. Hospital'!L103="Yes",0.5,0)</f>
        <v>0</v>
      </c>
    </row>
    <row r="104" spans="1:12">
      <c r="B104" s="6" t="s">
        <v>55</v>
      </c>
      <c r="C104" s="11">
        <f>IF('T2-1a. Hospital'!C104="Yes",0.5,0)</f>
        <v>0</v>
      </c>
      <c r="D104" s="11">
        <f>IF('T2-1a. Hospital'!D104="Yes",0.5,0)</f>
        <v>0</v>
      </c>
      <c r="E104" s="11">
        <f>IF('T2-1a. Hospital'!E104="Yes",0.5,0)</f>
        <v>0</v>
      </c>
      <c r="F104" s="11">
        <f>IF('T2-1a. Hospital'!F104="Yes",0.5,0)</f>
        <v>0</v>
      </c>
      <c r="G104" s="11">
        <f>IF('T2-1a. Hospital'!G104="Yes",0.5,0)</f>
        <v>0</v>
      </c>
      <c r="H104" s="11">
        <f>IF('T2-1a. Hospital'!H104="Yes",0.5,0)</f>
        <v>0.5</v>
      </c>
      <c r="I104" s="11">
        <f>IF('T2-1a. Hospital'!I104="Yes",0.5,0)</f>
        <v>0</v>
      </c>
      <c r="J104" s="11">
        <f>IF('T2-1a. Hospital'!J104="Yes",0.5,0)</f>
        <v>0</v>
      </c>
      <c r="K104" s="11">
        <f>IF('T2-1a. Hospital'!K104="Yes",0.5,0)</f>
        <v>0</v>
      </c>
      <c r="L104" s="11">
        <f>IF('T2-1a. Hospital'!L104="Yes",0.5,0)</f>
        <v>0</v>
      </c>
    </row>
    <row r="105" spans="1:12">
      <c r="B105" s="6" t="s">
        <v>56</v>
      </c>
      <c r="C105" s="11"/>
    </row>
    <row r="106" spans="1:12">
      <c r="B106" s="6" t="s">
        <v>178</v>
      </c>
      <c r="C106" s="11"/>
    </row>
    <row r="107" spans="1:12">
      <c r="B107" s="6"/>
      <c r="C107" s="11"/>
    </row>
    <row r="108" spans="1:12">
      <c r="C108" s="11"/>
    </row>
    <row r="109" spans="1:12">
      <c r="B109" s="4" t="s">
        <v>57</v>
      </c>
      <c r="C109" s="11"/>
    </row>
    <row r="110" spans="1:12">
      <c r="C110" s="11"/>
    </row>
    <row r="111" spans="1:12">
      <c r="A111" s="20">
        <v>14</v>
      </c>
      <c r="B111" s="5" t="s">
        <v>58</v>
      </c>
      <c r="C111" s="11"/>
    </row>
    <row r="112" spans="1:12">
      <c r="B112" s="6" t="s">
        <v>60</v>
      </c>
      <c r="C112" s="11"/>
    </row>
    <row r="113" spans="1:12">
      <c r="B113" s="6" t="s">
        <v>59</v>
      </c>
      <c r="C113" s="11">
        <f>IF('T2-1a. Hospital'!C113="","..",(100-'T2-1a. Hospital'!C113)/100)</f>
        <v>0</v>
      </c>
      <c r="D113" s="11">
        <f>IF('T2-1a. Hospital'!D113="","..",(100-'T2-1a. Hospital'!D113)/100)</f>
        <v>0</v>
      </c>
      <c r="E113" s="11">
        <f>IF('T2-1a. Hospital'!E113="","..",(100-'T2-1a. Hospital'!E113)/100)</f>
        <v>0</v>
      </c>
      <c r="F113" s="11">
        <f>IF('T2-1a. Hospital'!F113="","..",(100-'T2-1a. Hospital'!F113)/100)</f>
        <v>0</v>
      </c>
      <c r="G113" s="11">
        <f>IF('T2-1a. Hospital'!G113="","..",(100-'T2-1a. Hospital'!G113)/100)</f>
        <v>0</v>
      </c>
      <c r="H113" s="11">
        <f>IF('T2-1a. Hospital'!H113="","..",(100-'T2-1a. Hospital'!H113)/100)</f>
        <v>0</v>
      </c>
      <c r="I113" s="11">
        <f>IF('T2-1a. Hospital'!I113="","..",(100-'T2-1a. Hospital'!I113)/100)</f>
        <v>0</v>
      </c>
      <c r="J113" s="11">
        <f>IF('T2-1a. Hospital'!J113="","..",(100-'T2-1a. Hospital'!J113)/100)</f>
        <v>0</v>
      </c>
      <c r="K113" s="11">
        <f>IF('T2-1a. Hospital'!K113="","..",(100-'T2-1a. Hospital'!K113)/100)</f>
        <v>0</v>
      </c>
      <c r="L113" s="11">
        <f>IF('T2-1a. Hospital'!L113="","..",(100-'T2-1a. Hospital'!L113)/100)</f>
        <v>0</v>
      </c>
    </row>
    <row r="114" spans="1:12">
      <c r="B114" s="6" t="s">
        <v>61</v>
      </c>
      <c r="C114" s="11"/>
    </row>
    <row r="115" spans="1:12">
      <c r="B115" s="6" t="s">
        <v>59</v>
      </c>
      <c r="C115" s="11">
        <f>IF('T2-1a. Hospital'!C115="","..",(100-'T2-1a. Hospital'!C115)/100)</f>
        <v>0</v>
      </c>
      <c r="D115" s="11">
        <f>IF('T2-1a. Hospital'!D115="","..",(100-'T2-1a. Hospital'!D115)/100)</f>
        <v>0</v>
      </c>
      <c r="E115" s="11">
        <f>IF('T2-1a. Hospital'!E115="","..",(100-'T2-1a. Hospital'!E115)/100)</f>
        <v>0</v>
      </c>
      <c r="F115" s="11">
        <f>IF('T2-1a. Hospital'!F115="","..",(100-'T2-1a. Hospital'!F115)/100)</f>
        <v>0</v>
      </c>
      <c r="G115" s="11">
        <f>IF('T2-1a. Hospital'!G115="","..",(100-'T2-1a. Hospital'!G115)/100)</f>
        <v>0</v>
      </c>
      <c r="H115" s="11">
        <f>IF('T2-1a. Hospital'!H115="","..",(100-'T2-1a. Hospital'!H115)/100)</f>
        <v>0</v>
      </c>
      <c r="I115" s="11">
        <f>IF('T2-1a. Hospital'!I115="","..",(100-'T2-1a. Hospital'!I115)/100)</f>
        <v>0</v>
      </c>
      <c r="J115" s="11">
        <f>IF('T2-1a. Hospital'!J115="","..",(100-'T2-1a. Hospital'!J115)/100)</f>
        <v>0</v>
      </c>
      <c r="K115" s="11">
        <f>IF('T2-1a. Hospital'!K115="","..",(100-'T2-1a. Hospital'!K115)/100)</f>
        <v>0</v>
      </c>
      <c r="L115" s="11">
        <f>IF('T2-1a. Hospital'!L115="","..",(100-'T2-1a. Hospital'!L115)/100)</f>
        <v>0</v>
      </c>
    </row>
    <row r="116" spans="1:12">
      <c r="B116" s="6" t="s">
        <v>178</v>
      </c>
      <c r="C116" s="11"/>
    </row>
    <row r="117" spans="1:12">
      <c r="B117" s="6"/>
      <c r="C117" s="11"/>
    </row>
    <row r="118" spans="1:12">
      <c r="A118" s="20">
        <v>15</v>
      </c>
      <c r="B118" s="5" t="s">
        <v>62</v>
      </c>
      <c r="C118" s="11"/>
    </row>
    <row r="119" spans="1:12">
      <c r="B119" s="6" t="s">
        <v>60</v>
      </c>
      <c r="C119" s="11"/>
    </row>
    <row r="120" spans="1:12">
      <c r="B120" s="6" t="s">
        <v>63</v>
      </c>
      <c r="C120" s="11">
        <f>IF('T2-1a. Hospital'!C120="","..",IF('T2-1a. Hospital'!C120="NA",0.75,(100-'T2-1a. Hospital'!C120)/100))</f>
        <v>0.75</v>
      </c>
      <c r="D120" s="11">
        <f>IF('T2-1a. Hospital'!D120="","..",IF('T2-1a. Hospital'!D120="NA",0.75,(100-'T2-1a. Hospital'!D120)/100))</f>
        <v>0</v>
      </c>
      <c r="E120" s="11">
        <f>IF('T2-1a. Hospital'!E120="","..",IF('T2-1a. Hospital'!E120="NA",0.75,(100-'T2-1a. Hospital'!E120)/100))</f>
        <v>0.35</v>
      </c>
      <c r="F120" s="11">
        <f>IF('T2-1a. Hospital'!F120="","..",IF('T2-1a. Hospital'!F120="NA",0.75,(100-'T2-1a. Hospital'!F120)/100))</f>
        <v>0</v>
      </c>
      <c r="G120" s="11">
        <f>IF('T2-1a. Hospital'!G120="","..",IF('T2-1a. Hospital'!G120="NA",0.75,(100-'T2-1a. Hospital'!G120)/100))</f>
        <v>0.3</v>
      </c>
      <c r="H120" s="11">
        <f>IF('T2-1a. Hospital'!H120="","..",IF('T2-1a. Hospital'!H120="NA",0.75,(100-'T2-1a. Hospital'!H120)/100))</f>
        <v>1</v>
      </c>
      <c r="I120" s="11">
        <f>IF('T2-1a. Hospital'!I120="","..",IF('T2-1a. Hospital'!I120="NA",0.75,(100-'T2-1a. Hospital'!I120)/100))</f>
        <v>0</v>
      </c>
      <c r="J120" s="11">
        <f>IF('T2-1a. Hospital'!J120="","..",IF('T2-1a. Hospital'!J120="NA",0.75,(100-'T2-1a. Hospital'!J120)/100))</f>
        <v>0</v>
      </c>
      <c r="K120" s="11">
        <f>IF('T2-1a. Hospital'!K120="","..",IF('T2-1a. Hospital'!K120="NA",0.75,(100-'T2-1a. Hospital'!K120)/100))</f>
        <v>0.51</v>
      </c>
      <c r="L120" s="11">
        <f>IF('T2-1a. Hospital'!L120="","..",IF('T2-1a. Hospital'!L120="NA",0.75,(100-'T2-1a. Hospital'!L120)/100))</f>
        <v>0</v>
      </c>
    </row>
    <row r="121" spans="1:12">
      <c r="B121" s="6" t="s">
        <v>61</v>
      </c>
      <c r="C121" s="11"/>
    </row>
    <row r="122" spans="1:12">
      <c r="B122" s="6" t="s">
        <v>63</v>
      </c>
      <c r="C122" s="11">
        <f>IF('T2-1a. Hospital'!C122="","..",IF('T2-1a. Hospital'!C122="NA",0.75,(100-'T2-1a. Hospital'!C122)/100))</f>
        <v>0.75</v>
      </c>
      <c r="D122" s="11">
        <f>IF('T2-1a. Hospital'!D122="","..",IF('T2-1a. Hospital'!D122="NA",0.75,(100-'T2-1a. Hospital'!D122)/100))</f>
        <v>0</v>
      </c>
      <c r="E122" s="11">
        <f>IF('T2-1a. Hospital'!E122="","..",IF('T2-1a. Hospital'!E122="NA",0.75,(100-'T2-1a. Hospital'!E122)/100))</f>
        <v>0.33</v>
      </c>
      <c r="F122" s="11">
        <f>IF('T2-1a. Hospital'!F122="","..",IF('T2-1a. Hospital'!F122="NA",0.75,(100-'T2-1a. Hospital'!F122)/100))</f>
        <v>0</v>
      </c>
      <c r="G122" s="11">
        <f>IF('T2-1a. Hospital'!G122="","..",IF('T2-1a. Hospital'!G122="NA",0.75,(100-'T2-1a. Hospital'!G122)/100))</f>
        <v>0.3</v>
      </c>
      <c r="H122" s="11">
        <f>IF('T2-1a. Hospital'!H122="","..",IF('T2-1a. Hospital'!H122="NA",0.75,(100-'T2-1a. Hospital'!H122)/100))</f>
        <v>1</v>
      </c>
      <c r="I122" s="11">
        <f>IF('T2-1a. Hospital'!I122="","..",IF('T2-1a. Hospital'!I122="NA",0.75,(100-'T2-1a. Hospital'!I122)/100))</f>
        <v>0</v>
      </c>
      <c r="J122" s="11">
        <f>IF('T2-1a. Hospital'!J122="","..",IF('T2-1a. Hospital'!J122="NA",0.75,(100-'T2-1a. Hospital'!J122)/100))</f>
        <v>0</v>
      </c>
      <c r="K122" s="11">
        <f>IF('T2-1a. Hospital'!K122="","..",IF('T2-1a. Hospital'!K122="NA",0.75,(100-'T2-1a. Hospital'!K122)/100))</f>
        <v>0.51</v>
      </c>
      <c r="L122" s="11">
        <f>IF('T2-1a. Hospital'!L122="","..",IF('T2-1a. Hospital'!L122="NA",0.75,(100-'T2-1a. Hospital'!L122)/100))</f>
        <v>0</v>
      </c>
    </row>
    <row r="123" spans="1:12">
      <c r="B123" s="6" t="s">
        <v>178</v>
      </c>
      <c r="C123" s="11"/>
    </row>
    <row r="124" spans="1:12">
      <c r="B124" s="6"/>
      <c r="C124" s="11"/>
    </row>
    <row r="125" spans="1:12">
      <c r="B125" s="6"/>
      <c r="C125" s="11"/>
    </row>
    <row r="126" spans="1:12">
      <c r="B126" s="4" t="s">
        <v>64</v>
      </c>
      <c r="C126" s="11"/>
    </row>
    <row r="127" spans="1:12">
      <c r="B127" s="6"/>
      <c r="C127" s="11"/>
    </row>
    <row r="128" spans="1:12">
      <c r="A128" s="20">
        <v>16</v>
      </c>
      <c r="B128" s="5" t="s">
        <v>65</v>
      </c>
      <c r="C128" s="11"/>
    </row>
    <row r="129" spans="1:12">
      <c r="B129" s="6" t="s">
        <v>66</v>
      </c>
      <c r="C129" s="11"/>
      <c r="F129" s="1"/>
      <c r="G129" s="1"/>
      <c r="H129" s="1"/>
      <c r="I129" s="1"/>
      <c r="L129" s="1"/>
    </row>
    <row r="130" spans="1:12">
      <c r="B130" s="6" t="s">
        <v>67</v>
      </c>
      <c r="C130" s="11"/>
      <c r="F130" s="1"/>
      <c r="G130" s="1"/>
      <c r="H130" s="1"/>
      <c r="I130" s="1"/>
    </row>
    <row r="131" spans="1:12">
      <c r="B131" s="6" t="s">
        <v>68</v>
      </c>
      <c r="C131" s="11"/>
      <c r="G131" s="1"/>
      <c r="H131" s="1"/>
      <c r="I131" s="1"/>
    </row>
    <row r="132" spans="1:12">
      <c r="B132" s="6" t="s">
        <v>69</v>
      </c>
      <c r="C132" s="11"/>
    </row>
    <row r="133" spans="1:12">
      <c r="B133" s="6" t="s">
        <v>178</v>
      </c>
      <c r="C133" s="11"/>
      <c r="F133" s="1"/>
    </row>
    <row r="134" spans="1:12">
      <c r="B134" s="6"/>
      <c r="C134" s="11"/>
    </row>
    <row r="135" spans="1:12">
      <c r="A135" s="20">
        <v>17</v>
      </c>
      <c r="B135" s="5" t="s">
        <v>70</v>
      </c>
      <c r="C135" s="11"/>
    </row>
    <row r="136" spans="1:12">
      <c r="B136" s="6" t="s">
        <v>71</v>
      </c>
      <c r="C136" s="11"/>
    </row>
    <row r="137" spans="1:12">
      <c r="B137" s="6" t="s">
        <v>72</v>
      </c>
      <c r="C137" s="14"/>
      <c r="D137" s="14"/>
      <c r="E137" s="14"/>
      <c r="G137" s="14"/>
      <c r="K137" s="14"/>
    </row>
    <row r="138" spans="1:12">
      <c r="B138" s="6" t="s">
        <v>73</v>
      </c>
      <c r="C138" s="11"/>
    </row>
    <row r="139" spans="1:12">
      <c r="B139" s="6" t="s">
        <v>178</v>
      </c>
      <c r="C139" s="11"/>
    </row>
    <row r="140" spans="1:12">
      <c r="B140" s="6"/>
      <c r="C140" s="11"/>
    </row>
    <row r="141" spans="1:12">
      <c r="A141" s="20">
        <v>18</v>
      </c>
      <c r="B141" s="5" t="s">
        <v>74</v>
      </c>
      <c r="C141" s="11"/>
    </row>
    <row r="142" spans="1:12">
      <c r="B142" s="6" t="s">
        <v>75</v>
      </c>
      <c r="C142" s="11"/>
    </row>
    <row r="143" spans="1:12">
      <c r="B143" s="6" t="s">
        <v>76</v>
      </c>
      <c r="C143" s="11"/>
    </row>
    <row r="144" spans="1:12">
      <c r="B144" s="6" t="s">
        <v>77</v>
      </c>
      <c r="C144" s="11"/>
      <c r="L144" s="1"/>
    </row>
    <row r="145" spans="1:12">
      <c r="B145" s="6" t="s">
        <v>78</v>
      </c>
      <c r="C145" s="11"/>
    </row>
    <row r="146" spans="1:12" ht="14.25">
      <c r="B146" s="6" t="s">
        <v>178</v>
      </c>
      <c r="C146" s="22"/>
      <c r="D146" s="22"/>
    </row>
    <row r="147" spans="1:12">
      <c r="B147" s="6"/>
      <c r="C147" s="11"/>
    </row>
    <row r="148" spans="1:12" ht="25.5">
      <c r="A148" s="20">
        <v>19</v>
      </c>
      <c r="B148" s="5" t="s">
        <v>79</v>
      </c>
      <c r="C148" s="11"/>
    </row>
    <row r="149" spans="1:12">
      <c r="B149" s="6" t="s">
        <v>80</v>
      </c>
      <c r="C149" s="11"/>
    </row>
    <row r="150" spans="1:12">
      <c r="B150" s="6" t="s">
        <v>81</v>
      </c>
      <c r="C150" s="11"/>
      <c r="L150" s="1"/>
    </row>
    <row r="151" spans="1:12">
      <c r="B151" s="6" t="s">
        <v>82</v>
      </c>
      <c r="C151" s="11"/>
    </row>
    <row r="152" spans="1:12">
      <c r="B152" s="6" t="s">
        <v>83</v>
      </c>
      <c r="C152" s="11"/>
    </row>
    <row r="153" spans="1:12">
      <c r="B153" s="6" t="s">
        <v>84</v>
      </c>
      <c r="C153" s="11"/>
    </row>
    <row r="154" spans="1:12">
      <c r="B154" s="6" t="s">
        <v>85</v>
      </c>
      <c r="C154" s="11"/>
      <c r="L154" s="1"/>
    </row>
    <row r="155" spans="1:12">
      <c r="B155" s="6" t="s">
        <v>86</v>
      </c>
      <c r="C155" s="11"/>
    </row>
    <row r="156" spans="1:12">
      <c r="B156" s="6" t="s">
        <v>87</v>
      </c>
      <c r="C156" s="11"/>
    </row>
    <row r="157" spans="1:12">
      <c r="B157" s="6" t="s">
        <v>88</v>
      </c>
      <c r="C157" s="11"/>
    </row>
    <row r="158" spans="1:12">
      <c r="B158" s="6" t="s">
        <v>89</v>
      </c>
      <c r="C158" s="11"/>
      <c r="F158" s="1"/>
      <c r="G158" s="1"/>
      <c r="H158" s="1"/>
      <c r="I158" s="1"/>
    </row>
    <row r="159" spans="1:12">
      <c r="B159" s="6" t="s">
        <v>178</v>
      </c>
      <c r="C159" s="11"/>
      <c r="F159" s="1"/>
      <c r="G159" s="1"/>
      <c r="H159" s="1"/>
      <c r="I159" s="1"/>
    </row>
    <row r="160" spans="1:12">
      <c r="B160" s="6"/>
      <c r="C160" s="11"/>
      <c r="F160" s="1"/>
      <c r="G160" s="1"/>
      <c r="H160" s="1"/>
      <c r="I160" s="1"/>
    </row>
    <row r="161" spans="1:12">
      <c r="A161" s="20">
        <v>20</v>
      </c>
      <c r="B161" s="5" t="s">
        <v>163</v>
      </c>
      <c r="C161" s="11"/>
    </row>
    <row r="162" spans="1:12">
      <c r="B162" s="6" t="s">
        <v>90</v>
      </c>
      <c r="C162" s="11"/>
    </row>
    <row r="163" spans="1:12">
      <c r="B163" s="6" t="s">
        <v>91</v>
      </c>
      <c r="C163" s="11"/>
    </row>
    <row r="164" spans="1:12">
      <c r="B164" s="6" t="s">
        <v>92</v>
      </c>
      <c r="C164" s="11"/>
    </row>
    <row r="165" spans="1:12">
      <c r="B165" s="6" t="s">
        <v>89</v>
      </c>
      <c r="C165" s="11"/>
    </row>
    <row r="166" spans="1:12">
      <c r="B166" s="6" t="s">
        <v>178</v>
      </c>
      <c r="C166" s="11"/>
    </row>
    <row r="167" spans="1:12">
      <c r="B167" s="6"/>
      <c r="C167" s="11"/>
    </row>
    <row r="168" spans="1:12" ht="12.75" customHeight="1">
      <c r="A168" s="20">
        <v>21</v>
      </c>
      <c r="B168" s="5" t="s">
        <v>93</v>
      </c>
      <c r="C168" s="11">
        <f>IF('T2-1a. Hospital'!C168="",0,IF('T2-1a. Hospital'!C168="No",0,1))</f>
        <v>0</v>
      </c>
      <c r="D168" s="11">
        <f>IF('T2-1a. Hospital'!D168="",0,IF('T2-1a. Hospital'!D168="No",0,1))</f>
        <v>0</v>
      </c>
      <c r="E168" s="11">
        <f>IF('T2-1a. Hospital'!E168="",0,IF('T2-1a. Hospital'!E168="No",0,1))</f>
        <v>1</v>
      </c>
      <c r="F168" s="11">
        <f>IF('T2-1a. Hospital'!F168="",0,IF('T2-1a. Hospital'!F168="No",0,1))</f>
        <v>1</v>
      </c>
      <c r="G168" s="11">
        <f>IF('T2-1a. Hospital'!G168="",0,IF('T2-1a. Hospital'!G168="No",0,1))</f>
        <v>0</v>
      </c>
      <c r="H168" s="11">
        <f>IF('T2-1a. Hospital'!H168="",0,IF('T2-1a. Hospital'!H168="No",0,1))</f>
        <v>1</v>
      </c>
      <c r="I168" s="11">
        <f>IF('T2-1a. Hospital'!I168="",0,IF('T2-1a. Hospital'!I168="No",0,1))</f>
        <v>0</v>
      </c>
      <c r="J168" s="11">
        <f>IF('T2-1a. Hospital'!J168="",0,IF('T2-1a. Hospital'!J168="No",0,1))</f>
        <v>0</v>
      </c>
      <c r="K168" s="11">
        <f>IF('T2-1a. Hospital'!K168="",0,IF('T2-1a. Hospital'!K168="No",0,1))</f>
        <v>0</v>
      </c>
      <c r="L168" s="11">
        <f>IF('T2-1a. Hospital'!L168="","..",IF('T2-1a. Hospital'!L168="No",0,1))</f>
        <v>0</v>
      </c>
    </row>
    <row r="169" spans="1:12">
      <c r="B169" s="6" t="s">
        <v>94</v>
      </c>
      <c r="C169" s="11"/>
      <c r="F169" s="1"/>
      <c r="G169" s="1"/>
      <c r="H169" s="1"/>
      <c r="I169" s="1"/>
    </row>
    <row r="170" spans="1:12">
      <c r="B170" s="6" t="s">
        <v>178</v>
      </c>
      <c r="C170" s="11"/>
      <c r="F170" s="1"/>
      <c r="G170" s="1"/>
      <c r="H170" s="1"/>
      <c r="I170" s="1"/>
    </row>
    <row r="171" spans="1:12">
      <c r="B171" s="6"/>
      <c r="C171" s="11"/>
      <c r="F171" s="1"/>
      <c r="G171" s="1"/>
      <c r="H171" s="1"/>
      <c r="I171" s="1"/>
    </row>
    <row r="172" spans="1:12">
      <c r="A172" s="20">
        <v>22</v>
      </c>
      <c r="B172" s="5" t="s">
        <v>95</v>
      </c>
      <c r="C172" s="11">
        <f>IF('T2-1a. Hospital'!C172="",0,IF('T2-1a. Hospital'!C172="No",0,1))</f>
        <v>1</v>
      </c>
      <c r="D172" s="11">
        <f>IF('T2-1a. Hospital'!D172="",0,IF('T2-1a. Hospital'!D172="No",0,1))</f>
        <v>1</v>
      </c>
      <c r="E172" s="11">
        <f>IF('T2-1a. Hospital'!E172="",0,IF('T2-1a. Hospital'!E172="No",0,1))</f>
        <v>1</v>
      </c>
      <c r="F172" s="11">
        <f>IF('T2-1a. Hospital'!F172="",0,IF('T2-1a. Hospital'!F172="No",0,1))</f>
        <v>1</v>
      </c>
      <c r="G172" s="11">
        <f>IF('T2-1a. Hospital'!G172="",0,IF('T2-1a. Hospital'!G172="No",0,1))</f>
        <v>1</v>
      </c>
      <c r="H172" s="11">
        <f>IF('T2-1a. Hospital'!H172="",0,IF('T2-1a. Hospital'!H172="No",0,1))</f>
        <v>1</v>
      </c>
      <c r="I172" s="11">
        <f>IF('T2-1a. Hospital'!I172="",0,IF('T2-1a. Hospital'!I172="No",0,1))</f>
        <v>0</v>
      </c>
      <c r="J172" s="11">
        <f>IF('T2-1a. Hospital'!J172="",0,IF('T2-1a. Hospital'!J172="No",0,1))</f>
        <v>0</v>
      </c>
      <c r="K172" s="11">
        <f>IF('T2-1a. Hospital'!K172="",0,IF('T2-1a. Hospital'!K172="No",0,1))</f>
        <v>0</v>
      </c>
      <c r="L172" s="11">
        <f>IF('T2-1a. Hospital'!L172="","..",IF('T2-1a. Hospital'!L172="No",0,1))</f>
        <v>0</v>
      </c>
    </row>
    <row r="173" spans="1:12">
      <c r="B173" s="5" t="s">
        <v>178</v>
      </c>
      <c r="C173" s="11"/>
    </row>
    <row r="174" spans="1:12">
      <c r="B174" s="5"/>
      <c r="C174" s="11"/>
    </row>
    <row r="175" spans="1:12">
      <c r="A175" s="20">
        <v>23</v>
      </c>
      <c r="B175" s="5" t="s">
        <v>96</v>
      </c>
      <c r="C175" s="11"/>
    </row>
    <row r="176" spans="1:12">
      <c r="B176" s="5" t="s">
        <v>97</v>
      </c>
      <c r="C176" s="11">
        <f>IF('T2-1a. Hospital'!C176="",0,IF('T2-1a. Hospital'!C176="No",0,1))</f>
        <v>0</v>
      </c>
      <c r="D176" s="11">
        <f>IF('T2-1a. Hospital'!D176="",0,IF('T2-1a. Hospital'!D176="No",0,1))</f>
        <v>0</v>
      </c>
      <c r="E176" s="11">
        <f>IF('T2-1a. Hospital'!E176="",0,IF('T2-1a. Hospital'!E176="No",0,1))</f>
        <v>0</v>
      </c>
      <c r="F176" s="11">
        <f>IF('T2-1a. Hospital'!F176="",0,IF('T2-1a. Hospital'!F176="No",0,1))</f>
        <v>0</v>
      </c>
      <c r="G176" s="11">
        <f>IF('T2-1a. Hospital'!G176="",0,IF('T2-1a. Hospital'!G176="No",0,1))</f>
        <v>0</v>
      </c>
      <c r="H176" s="11">
        <f>IF('T2-1a. Hospital'!H176="",0,IF('T2-1a. Hospital'!H176="No",0,1))</f>
        <v>0</v>
      </c>
      <c r="I176" s="11">
        <f>IF('T2-1a. Hospital'!I176="",0,IF('T2-1a. Hospital'!I176="No",0,1))</f>
        <v>0</v>
      </c>
      <c r="J176" s="11">
        <f>IF('T2-1a. Hospital'!J176="",0,IF('T2-1a. Hospital'!J176="No",0,1))</f>
        <v>0</v>
      </c>
      <c r="K176" s="11">
        <f>IF('T2-1a. Hospital'!K176="",0,IF('T2-1a. Hospital'!K176="No",0,1))</f>
        <v>0</v>
      </c>
      <c r="L176" s="11">
        <f>IF('T2-1a. Hospital'!L176="",0,IF('T2-1a. Hospital'!L176="No",0,1))</f>
        <v>0</v>
      </c>
    </row>
    <row r="177" spans="1:12">
      <c r="B177" s="6" t="s">
        <v>94</v>
      </c>
      <c r="C177" s="11"/>
      <c r="F177" s="9"/>
      <c r="G177" s="9"/>
      <c r="H177" s="9"/>
      <c r="I177" s="9"/>
    </row>
    <row r="178" spans="1:12">
      <c r="B178" s="6" t="s">
        <v>178</v>
      </c>
      <c r="C178" s="11"/>
      <c r="F178" s="9"/>
      <c r="G178" s="9"/>
      <c r="H178" s="9"/>
      <c r="I178" s="9"/>
      <c r="J178" s="1"/>
    </row>
    <row r="179" spans="1:12">
      <c r="B179" s="6"/>
      <c r="C179" s="11"/>
      <c r="F179" s="9"/>
      <c r="G179" s="9"/>
      <c r="H179" s="9"/>
      <c r="I179" s="9"/>
    </row>
    <row r="180" spans="1:12">
      <c r="A180" s="20">
        <v>24</v>
      </c>
      <c r="B180" s="5" t="s">
        <v>98</v>
      </c>
      <c r="C180" s="11">
        <f>IF('T2-1a. Hospital'!C180="no",0,1)</f>
        <v>0</v>
      </c>
      <c r="D180" s="11">
        <f>IF('T2-1a. Hospital'!D180="no",0,1)</f>
        <v>0</v>
      </c>
      <c r="E180" s="11">
        <f>IF('T2-1a. Hospital'!E180="no",0,1)</f>
        <v>0</v>
      </c>
      <c r="F180" s="11">
        <f>IF('T2-1a. Hospital'!F180="no",0,1)</f>
        <v>0</v>
      </c>
      <c r="G180" s="11">
        <f>IF('T2-1a. Hospital'!G180="no",0,1)</f>
        <v>1</v>
      </c>
      <c r="H180" s="11">
        <f>IF('T2-1a. Hospital'!H180="no",0,1)</f>
        <v>1</v>
      </c>
      <c r="I180" s="11">
        <f>IF('T2-1a. Hospital'!I180="no",0,1)</f>
        <v>0</v>
      </c>
      <c r="J180" s="11">
        <f>IF('T2-1a. Hospital'!J180="no",0,1)</f>
        <v>0</v>
      </c>
      <c r="K180" s="11">
        <f>IF('T2-1a. Hospital'!K180="no",0,1)</f>
        <v>0</v>
      </c>
      <c r="L180" s="11">
        <f>IF('T2-1a. Hospital'!L180="no",0,1)</f>
        <v>0</v>
      </c>
    </row>
    <row r="181" spans="1:12">
      <c r="B181" s="6" t="s">
        <v>99</v>
      </c>
      <c r="C181" s="11"/>
    </row>
    <row r="182" spans="1:12">
      <c r="B182" s="6" t="s">
        <v>100</v>
      </c>
      <c r="C182" s="11"/>
    </row>
    <row r="183" spans="1:12">
      <c r="B183" s="6" t="s">
        <v>178</v>
      </c>
      <c r="C183" s="11"/>
    </row>
    <row r="184" spans="1:12">
      <c r="B184" s="6"/>
      <c r="C184" s="11"/>
    </row>
    <row r="185" spans="1:12">
      <c r="A185" s="20">
        <v>25</v>
      </c>
      <c r="B185" s="5" t="s">
        <v>101</v>
      </c>
      <c r="C185" s="11"/>
    </row>
    <row r="186" spans="1:12">
      <c r="B186" s="6" t="s">
        <v>102</v>
      </c>
      <c r="C186" s="11"/>
      <c r="G186" s="10"/>
    </row>
    <row r="187" spans="1:12">
      <c r="B187" s="6" t="s">
        <v>103</v>
      </c>
      <c r="C187" s="11"/>
    </row>
    <row r="188" spans="1:12">
      <c r="B188" s="6" t="s">
        <v>104</v>
      </c>
      <c r="C188" s="11"/>
    </row>
    <row r="189" spans="1:12">
      <c r="B189" s="6" t="s">
        <v>178</v>
      </c>
      <c r="C189" s="11"/>
    </row>
    <row r="190" spans="1:12">
      <c r="B190" s="6"/>
      <c r="C190" s="11"/>
    </row>
    <row r="191" spans="1:12">
      <c r="A191" s="20">
        <v>26</v>
      </c>
      <c r="B191" s="5" t="s">
        <v>105</v>
      </c>
      <c r="C191" s="11">
        <f>IF('T2-1a. Hospital'!C191="",0,IF('T2-1a. Hospital'!C191="No",0,1))</f>
        <v>0</v>
      </c>
      <c r="D191" s="11">
        <f>IF('T2-1a. Hospital'!D191="",0,IF('T2-1a. Hospital'!D191="No",0,1))</f>
        <v>0</v>
      </c>
      <c r="E191" s="11">
        <f>IF('T2-1a. Hospital'!E191="",0,IF('T2-1a. Hospital'!E191="No",0,1))</f>
        <v>1</v>
      </c>
      <c r="F191" s="11">
        <f>IF('T2-1a. Hospital'!F191="",0,IF('T2-1a. Hospital'!F191="No",0,1))</f>
        <v>0</v>
      </c>
      <c r="G191" s="11">
        <f>IF('T2-1a. Hospital'!G191="",0,IF('T2-1a. Hospital'!G191="No",0,1))</f>
        <v>1</v>
      </c>
      <c r="H191" s="11">
        <f>IF('T2-1a. Hospital'!H191="",0,IF('T2-1a. Hospital'!H191="No",0,1))</f>
        <v>1</v>
      </c>
      <c r="I191" s="11">
        <f>IF('T2-1a. Hospital'!I191="",0,IF('T2-1a. Hospital'!I191="No",0,1))</f>
        <v>1</v>
      </c>
      <c r="J191" s="11">
        <f>IF('T2-1a. Hospital'!J191="",0,IF('T2-1a. Hospital'!J191="No",0,1))</f>
        <v>0</v>
      </c>
      <c r="K191" s="11">
        <f>IF('T2-1a. Hospital'!K191="",0,IF('T2-1a. Hospital'!K191="No",0,1))</f>
        <v>0</v>
      </c>
      <c r="L191" s="11">
        <f>IF('T2-1a. Hospital'!L191="",0,IF('T2-1a. Hospital'!L191="No",0,1))</f>
        <v>0</v>
      </c>
    </row>
    <row r="192" spans="1:12">
      <c r="B192" s="5" t="s">
        <v>106</v>
      </c>
      <c r="C192" s="11">
        <f>IF('T2-1a. Hospital'!C192="",0,IF('T2-1a. Hospital'!C192="No",0,1))</f>
        <v>0</v>
      </c>
      <c r="D192" s="11">
        <f>IF('T2-1a. Hospital'!D192="",0,IF('T2-1a. Hospital'!D192="No",0,1))</f>
        <v>0</v>
      </c>
      <c r="E192" s="11">
        <f>IF('T2-1a. Hospital'!E192="",0,IF('T2-1a. Hospital'!E192="No",0,1))</f>
        <v>1</v>
      </c>
      <c r="F192" s="11">
        <f>IF('T2-1a. Hospital'!F192="",0,IF('T2-1a. Hospital'!F192="No",0,1))</f>
        <v>0</v>
      </c>
      <c r="G192" s="11">
        <f>IF('T2-1a. Hospital'!G192="",0,IF('T2-1a. Hospital'!G192="No",0,1))</f>
        <v>1</v>
      </c>
      <c r="H192" s="11">
        <f>IF('T2-1a. Hospital'!H192="",0,IF('T2-1a. Hospital'!H192="No",0,1))</f>
        <v>1</v>
      </c>
      <c r="I192" s="11">
        <f>IF('T2-1a. Hospital'!I192="",0,IF('T2-1a. Hospital'!I192="No",0,1))</f>
        <v>1</v>
      </c>
      <c r="J192" s="11">
        <f>IF('T2-1a. Hospital'!J192="",0,IF('T2-1a. Hospital'!J192="No",0,1))</f>
        <v>1</v>
      </c>
      <c r="K192" s="11">
        <f>IF('T2-1a. Hospital'!K192="",0,IF('T2-1a. Hospital'!K192="No",0,1))</f>
        <v>0</v>
      </c>
      <c r="L192" s="11">
        <f>IF('T2-1a. Hospital'!L192="",0,IF('T2-1a. Hospital'!L192="No",0,1))</f>
        <v>0</v>
      </c>
    </row>
    <row r="193" spans="1:12">
      <c r="B193" s="5" t="s">
        <v>178</v>
      </c>
      <c r="C193" s="11"/>
    </row>
    <row r="194" spans="1:12">
      <c r="B194" s="5"/>
      <c r="C194" s="11"/>
    </row>
    <row r="195" spans="1:12">
      <c r="A195" s="20">
        <v>27</v>
      </c>
      <c r="B195" s="5" t="s">
        <v>107</v>
      </c>
      <c r="C195" s="11"/>
    </row>
    <row r="196" spans="1:12">
      <c r="B196" s="6" t="s">
        <v>108</v>
      </c>
      <c r="C196" s="11"/>
    </row>
    <row r="197" spans="1:12">
      <c r="B197" s="6" t="s">
        <v>178</v>
      </c>
      <c r="C197" s="11"/>
    </row>
    <row r="198" spans="1:12">
      <c r="B198" s="6"/>
      <c r="C198" s="11"/>
    </row>
    <row r="199" spans="1:12" ht="25.5">
      <c r="A199" s="20">
        <v>28</v>
      </c>
      <c r="B199" s="5" t="s">
        <v>144</v>
      </c>
      <c r="C199" s="11"/>
    </row>
    <row r="200" spans="1:12">
      <c r="B200" s="6" t="s">
        <v>22</v>
      </c>
      <c r="C200" s="11"/>
    </row>
    <row r="201" spans="1:12">
      <c r="B201" s="6" t="s">
        <v>178</v>
      </c>
      <c r="C201" s="11"/>
    </row>
    <row r="202" spans="1:12">
      <c r="B202" s="6"/>
      <c r="C202" s="11"/>
    </row>
    <row r="203" spans="1:12">
      <c r="A203" s="20">
        <v>29</v>
      </c>
      <c r="B203" s="5" t="s">
        <v>109</v>
      </c>
      <c r="C203" s="11"/>
    </row>
    <row r="204" spans="1:12">
      <c r="B204" s="6" t="s">
        <v>110</v>
      </c>
      <c r="C204" s="11">
        <f>IF('T2-1a. Hospital'!C204="yes",1,0)</f>
        <v>1</v>
      </c>
      <c r="D204" s="11">
        <f>IF('T2-1a. Hospital'!D204="yes",1,0)</f>
        <v>1</v>
      </c>
      <c r="E204" s="11">
        <f>IF('T2-1a. Hospital'!E204="yes",1,0)</f>
        <v>1</v>
      </c>
      <c r="F204" s="11">
        <f>IF('T2-1a. Hospital'!F204="yes",1,0)</f>
        <v>1</v>
      </c>
      <c r="G204" s="11">
        <f>IF('T2-1a. Hospital'!G204="yes",1,0)</f>
        <v>1</v>
      </c>
      <c r="H204" s="11">
        <f>IF('T2-1a. Hospital'!H204="yes",1,0)</f>
        <v>1</v>
      </c>
      <c r="I204" s="11">
        <f>IF('T2-1a. Hospital'!I204="yes",1,0)</f>
        <v>1</v>
      </c>
      <c r="J204" s="11">
        <f>IF('T2-1a. Hospital'!J204="yes",1,0)</f>
        <v>1</v>
      </c>
      <c r="K204" s="11">
        <f>IF('T2-1a. Hospital'!K204="yes",1,0)</f>
        <v>1</v>
      </c>
      <c r="L204" s="11">
        <f>IF('T2-1a. Hospital'!L204="yes",1,0)</f>
        <v>1</v>
      </c>
    </row>
    <row r="205" spans="1:12">
      <c r="B205" s="6" t="s">
        <v>111</v>
      </c>
      <c r="C205" s="11">
        <f>IF('T2-1a. Hospital'!C205="yes",1,0)</f>
        <v>0</v>
      </c>
      <c r="D205" s="11">
        <f>IF('T2-1a. Hospital'!D205="yes",1,0)</f>
        <v>1</v>
      </c>
      <c r="E205" s="11">
        <f>IF('T2-1a. Hospital'!E205="yes",1,0)</f>
        <v>1</v>
      </c>
      <c r="F205" s="11">
        <f>IF('T2-1a. Hospital'!F205="yes",1,0)</f>
        <v>1</v>
      </c>
      <c r="G205" s="11">
        <f>IF('T2-1a. Hospital'!G205="yes",1,0)</f>
        <v>0</v>
      </c>
      <c r="H205" s="11">
        <f>IF('T2-1a. Hospital'!H205="yes",1,0)</f>
        <v>0</v>
      </c>
      <c r="I205" s="11">
        <f>IF('T2-1a. Hospital'!I205="yes",1,0)</f>
        <v>1</v>
      </c>
      <c r="J205" s="11">
        <f>IF('T2-1a. Hospital'!J205="yes",1,0)</f>
        <v>1</v>
      </c>
      <c r="K205" s="11">
        <f>IF('T2-1a. Hospital'!K205="yes",1,0)</f>
        <v>1</v>
      </c>
      <c r="L205" s="11">
        <f>IF('T2-1a. Hospital'!L205="yes",1,0)</f>
        <v>0</v>
      </c>
    </row>
    <row r="206" spans="1:12">
      <c r="B206" s="6" t="s">
        <v>112</v>
      </c>
      <c r="C206" s="11">
        <f>IF('T2-1a. Hospital'!C206="yes",1,0)</f>
        <v>0</v>
      </c>
      <c r="D206" s="11">
        <f>IF('T2-1a. Hospital'!D206="yes",1,0)</f>
        <v>0</v>
      </c>
      <c r="E206" s="11">
        <f>IF('T2-1a. Hospital'!E206="yes",1,0)</f>
        <v>0</v>
      </c>
      <c r="F206" s="11">
        <f>IF('T2-1a. Hospital'!F206="yes",1,0)</f>
        <v>0</v>
      </c>
      <c r="G206" s="11">
        <f>IF('T2-1a. Hospital'!G206="yes",1,0)</f>
        <v>0</v>
      </c>
      <c r="H206" s="11">
        <f>IF('T2-1a. Hospital'!H206="yes",1,0)</f>
        <v>1</v>
      </c>
      <c r="I206" s="11">
        <f>IF('T2-1a. Hospital'!I206="yes",1,0)</f>
        <v>1</v>
      </c>
      <c r="J206" s="11">
        <f>IF('T2-1a. Hospital'!J206="yes",1,0)</f>
        <v>0</v>
      </c>
      <c r="K206" s="11">
        <f>IF('T2-1a. Hospital'!K206="yes",1,0)</f>
        <v>0</v>
      </c>
      <c r="L206" s="11">
        <f>IF('T2-1a. Hospital'!L206="yes",1,0)</f>
        <v>1</v>
      </c>
    </row>
    <row r="207" spans="1:12">
      <c r="B207" s="6" t="s">
        <v>178</v>
      </c>
      <c r="C207" s="11"/>
    </row>
    <row r="208" spans="1:12">
      <c r="B208" s="6"/>
      <c r="C208" s="11"/>
    </row>
    <row r="209" spans="1:12">
      <c r="A209" s="20">
        <v>30</v>
      </c>
      <c r="B209" s="5" t="s">
        <v>113</v>
      </c>
      <c r="C209" s="11"/>
    </row>
    <row r="210" spans="1:12">
      <c r="B210" s="6" t="s">
        <v>114</v>
      </c>
      <c r="C210" s="11">
        <f>IF('T2-1a. Hospital'!C210="yes",1,0)</f>
        <v>0</v>
      </c>
      <c r="D210" s="11">
        <f>IF('T2-1a. Hospital'!D210="yes",1,0)</f>
        <v>0</v>
      </c>
      <c r="E210" s="11">
        <f>IF('T2-1a. Hospital'!E210="yes",1,0)</f>
        <v>1</v>
      </c>
      <c r="F210" s="11">
        <f>IF('T2-1a. Hospital'!F210="yes",1,0)</f>
        <v>0</v>
      </c>
      <c r="G210" s="11">
        <f>IF('T2-1a. Hospital'!G210="yes",1,0)</f>
        <v>1</v>
      </c>
      <c r="H210" s="11">
        <f>IF('T2-1a. Hospital'!H210="yes",1,0)</f>
        <v>0</v>
      </c>
      <c r="I210" s="11">
        <f>IF('T2-1a. Hospital'!I210="yes",1,0)</f>
        <v>1</v>
      </c>
      <c r="J210" s="11">
        <f>IF('T2-1a. Hospital'!J210="yes",1,0)</f>
        <v>1</v>
      </c>
      <c r="K210" s="11">
        <f>IF('T2-1a. Hospital'!K210="yes",1,0)</f>
        <v>1</v>
      </c>
      <c r="L210" s="11">
        <f>IF('T2-1a. Hospital'!L210="yes",1,0)</f>
        <v>1</v>
      </c>
    </row>
    <row r="211" spans="1:12">
      <c r="B211" s="6" t="s">
        <v>115</v>
      </c>
      <c r="C211" s="11">
        <f>IF('T2-1a. Hospital'!C211="yes",1,0)</f>
        <v>1</v>
      </c>
      <c r="D211" s="11">
        <f>IF('T2-1a. Hospital'!D211="yes",1,0)</f>
        <v>1</v>
      </c>
      <c r="E211" s="11">
        <f>IF('T2-1a. Hospital'!E211="yes",1,0)</f>
        <v>1</v>
      </c>
      <c r="F211" s="11">
        <f>IF('T2-1a. Hospital'!F211="yes",1,0)</f>
        <v>0</v>
      </c>
      <c r="G211" s="11">
        <f>IF('T2-1a. Hospital'!G211="yes",1,0)</f>
        <v>1</v>
      </c>
      <c r="H211" s="11">
        <f>IF('T2-1a. Hospital'!H211="yes",1,0)</f>
        <v>1</v>
      </c>
      <c r="I211" s="11">
        <f>IF('T2-1a. Hospital'!I211="yes",1,0)</f>
        <v>1</v>
      </c>
      <c r="J211" s="11">
        <f>IF('T2-1a. Hospital'!J211="yes",1,0)</f>
        <v>1</v>
      </c>
      <c r="K211" s="11">
        <f>IF('T2-1a. Hospital'!K211="yes",1,0)</f>
        <v>1</v>
      </c>
      <c r="L211" s="11">
        <f>IF('T2-1a. Hospital'!L211="yes",1,0)</f>
        <v>1</v>
      </c>
    </row>
    <row r="212" spans="1:12">
      <c r="B212" s="6" t="s">
        <v>112</v>
      </c>
      <c r="C212" s="11">
        <f>IF('T2-1a. Hospital'!C212="yes",1,0)</f>
        <v>0</v>
      </c>
      <c r="D212" s="11">
        <f>IF('T2-1a. Hospital'!D212="yes",1,0)</f>
        <v>0</v>
      </c>
      <c r="E212" s="11">
        <f>IF('T2-1a. Hospital'!E212="yes",1,0)</f>
        <v>1</v>
      </c>
      <c r="F212" s="11">
        <f>IF('T2-1a. Hospital'!F212="yes",1,0)</f>
        <v>1</v>
      </c>
      <c r="G212" s="11">
        <f>IF('T2-1a. Hospital'!G212="yes",1,0)</f>
        <v>0</v>
      </c>
      <c r="H212" s="11">
        <f>IF('T2-1a. Hospital'!H212="yes",1,0)</f>
        <v>0</v>
      </c>
      <c r="I212" s="11">
        <f>IF('T2-1a. Hospital'!I212="yes",1,0)</f>
        <v>1</v>
      </c>
      <c r="J212" s="11">
        <f>IF('T2-1a. Hospital'!J212="yes",1,0)</f>
        <v>1</v>
      </c>
      <c r="K212" s="11">
        <f>IF('T2-1a. Hospital'!K212="yes",1,0)</f>
        <v>0</v>
      </c>
      <c r="L212" s="11">
        <f>IF('T2-1a. Hospital'!L212="yes",1,0)</f>
        <v>1</v>
      </c>
    </row>
    <row r="213" spans="1:12">
      <c r="B213" s="12" t="s">
        <v>178</v>
      </c>
      <c r="C213" s="11"/>
    </row>
    <row r="214" spans="1:12">
      <c r="A214" s="52"/>
      <c r="B214" s="53"/>
      <c r="C214" s="48"/>
      <c r="D214" s="48"/>
      <c r="E214" s="48"/>
      <c r="F214" s="48"/>
      <c r="G214" s="48"/>
      <c r="H214" s="48"/>
      <c r="I214" s="48"/>
      <c r="J214" s="48"/>
      <c r="K214" s="48"/>
      <c r="L214" s="48"/>
    </row>
    <row r="215" spans="1:12">
      <c r="A215" s="20" t="s">
        <v>52</v>
      </c>
      <c r="B215" s="12" t="s">
        <v>53</v>
      </c>
      <c r="C215" s="11"/>
    </row>
    <row r="216" spans="1:12">
      <c r="C216" s="11"/>
    </row>
    <row r="217" spans="1:12">
      <c r="C217" s="11"/>
    </row>
    <row r="218" spans="1:12">
      <c r="C218" s="11"/>
    </row>
    <row r="219" spans="1:12">
      <c r="C219" s="11"/>
    </row>
    <row r="220" spans="1:12">
      <c r="C220" s="11"/>
    </row>
    <row r="221" spans="1:12">
      <c r="C221" s="11"/>
    </row>
    <row r="222" spans="1:12">
      <c r="C222" s="11"/>
    </row>
    <row r="223" spans="1:12">
      <c r="C223" s="11"/>
    </row>
    <row r="224" spans="1:12">
      <c r="C224" s="11"/>
    </row>
    <row r="225" spans="3:3">
      <c r="C225" s="11"/>
    </row>
    <row r="226" spans="3:3">
      <c r="C226" s="11"/>
    </row>
    <row r="227" spans="3:3">
      <c r="C227" s="11"/>
    </row>
    <row r="228" spans="3:3">
      <c r="C228" s="11"/>
    </row>
    <row r="229" spans="3:3">
      <c r="C229" s="11"/>
    </row>
  </sheetData>
  <phoneticPr fontId="2" type="noConversion"/>
  <pageMargins left="0.75" right="0.75" top="1" bottom="1" header="0.5" footer="0.5"/>
  <pageSetup paperSize="9" scale="46" fitToHeight="4"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L63"/>
  <sheetViews>
    <sheetView zoomScale="75" workbookViewId="0"/>
  </sheetViews>
  <sheetFormatPr defaultRowHeight="12.75"/>
  <cols>
    <col min="1" max="1" width="110" style="12" customWidth="1"/>
    <col min="2" max="2" width="9.140625" style="12"/>
    <col min="3" max="16384" width="9.140625" style="11"/>
  </cols>
  <sheetData>
    <row r="1" spans="1:12" ht="15.75">
      <c r="A1" s="55" t="s">
        <v>328</v>
      </c>
      <c r="B1" s="3"/>
    </row>
    <row r="2" spans="1:12">
      <c r="A2" s="43"/>
      <c r="B2" s="44" t="s">
        <v>214</v>
      </c>
      <c r="C2" s="45" t="s">
        <v>116</v>
      </c>
      <c r="D2" s="45" t="s">
        <v>142</v>
      </c>
      <c r="E2" s="45" t="s">
        <v>123</v>
      </c>
      <c r="F2" s="45" t="s">
        <v>164</v>
      </c>
      <c r="G2" s="45" t="s">
        <v>165</v>
      </c>
      <c r="H2" s="45" t="s">
        <v>192</v>
      </c>
      <c r="I2" s="45" t="s">
        <v>132</v>
      </c>
      <c r="J2" s="45" t="s">
        <v>138</v>
      </c>
      <c r="K2" s="45" t="s">
        <v>146</v>
      </c>
      <c r="L2" s="59" t="s">
        <v>222</v>
      </c>
    </row>
    <row r="4" spans="1:12">
      <c r="A4" s="4" t="s">
        <v>0</v>
      </c>
      <c r="B4" s="4"/>
    </row>
    <row r="5" spans="1:12">
      <c r="A5" s="5" t="s">
        <v>236</v>
      </c>
      <c r="B5" s="11">
        <f>IF('T2-1a. Hospital'!C8="No",0,1)</f>
        <v>0</v>
      </c>
      <c r="C5" s="11">
        <f>IF('T2-1a. Hospital'!D8="No",0,1)</f>
        <v>0</v>
      </c>
      <c r="D5" s="11">
        <f>IF('T2-1a. Hospital'!E8="No",0,1)</f>
        <v>0</v>
      </c>
      <c r="E5" s="11">
        <f>IF('T2-1a. Hospital'!F8="No",0,1)</f>
        <v>0</v>
      </c>
      <c r="F5" s="11">
        <f>IF('T2-1a. Hospital'!G8="No",0,1)</f>
        <v>0</v>
      </c>
      <c r="G5" s="11">
        <f>IF('T2-1a. Hospital'!H8="No",0,1)</f>
        <v>0</v>
      </c>
      <c r="H5" s="11">
        <f>IF('T2-1a. Hospital'!I8="No",0,1)</f>
        <v>0</v>
      </c>
      <c r="I5" s="11">
        <f>IF('T2-1a. Hospital'!J8="No",0,1)</f>
        <v>0</v>
      </c>
      <c r="J5" s="11">
        <f>IF('T2-1a. Hospital'!K8="No",0,1)</f>
        <v>0</v>
      </c>
      <c r="K5" s="11">
        <f>IF('T2-1a. Hospital'!L8="No",0,1)</f>
        <v>0</v>
      </c>
      <c r="L5" s="11">
        <f>AVERAGE(B5:K5)</f>
        <v>0</v>
      </c>
    </row>
    <row r="6" spans="1:12">
      <c r="A6" s="57" t="s">
        <v>234</v>
      </c>
      <c r="B6" s="11">
        <f>IF('T2-1a. Hospital'!C10="No",0,1)</f>
        <v>1</v>
      </c>
      <c r="C6" s="11">
        <f>IF('T2-1a. Hospital'!D10="No",0,1)</f>
        <v>0</v>
      </c>
      <c r="D6" s="11">
        <f>IF('T2-1a. Hospital'!E10="No",0,1)</f>
        <v>0</v>
      </c>
      <c r="E6" s="11">
        <f>IF('T2-1a. Hospital'!F10="No",0,1)</f>
        <v>0</v>
      </c>
      <c r="F6" s="11">
        <f>IF('T2-1a. Hospital'!G10="No",0,1)</f>
        <v>0</v>
      </c>
      <c r="G6" s="11">
        <f>IF('T2-1a. Hospital'!H10="No",0,1)</f>
        <v>1</v>
      </c>
      <c r="H6" s="11">
        <f>IF('T2-1a. Hospital'!I10="No",0,1)</f>
        <v>0</v>
      </c>
      <c r="I6" s="11">
        <f>IF('T2-1a. Hospital'!J10="No",0,1)</f>
        <v>0</v>
      </c>
      <c r="J6" s="11">
        <f>IF('T2-1a. Hospital'!K10="No",0,1)</f>
        <v>0</v>
      </c>
      <c r="K6" s="11">
        <f>IF('T2-1a. Hospital'!L10="No",0,1)</f>
        <v>0</v>
      </c>
      <c r="L6" s="11">
        <f t="shared" ref="L6:L11" si="0">AVERAGE(B6:K6)</f>
        <v>0.2</v>
      </c>
    </row>
    <row r="7" spans="1:12">
      <c r="A7" s="5" t="s">
        <v>237</v>
      </c>
      <c r="B7" s="11">
        <f>IF('T2-1a. Hospital'!C26="No",0,1)</f>
        <v>0</v>
      </c>
      <c r="C7" s="11">
        <f>IF('T2-1a. Hospital'!D26="No",0,1)</f>
        <v>0</v>
      </c>
      <c r="D7" s="11">
        <f>IF('T2-1a. Hospital'!E26="No",0,1)</f>
        <v>0</v>
      </c>
      <c r="E7" s="11">
        <f>IF('T2-1a. Hospital'!F26="No",0,1)</f>
        <v>0</v>
      </c>
      <c r="F7" s="11">
        <f>IF('T2-1a. Hospital'!G26="No",0,1)</f>
        <v>0</v>
      </c>
      <c r="G7" s="11">
        <f>IF('T2-1a. Hospital'!H26="No",0,1)</f>
        <v>0</v>
      </c>
      <c r="H7" s="11">
        <f>IF('T2-1a. Hospital'!I26="No",0,1)</f>
        <v>0</v>
      </c>
      <c r="I7" s="11">
        <f>IF('T2-1a. Hospital'!J26="No",0,1)</f>
        <v>0</v>
      </c>
      <c r="J7" s="11">
        <f>IF('T2-1a. Hospital'!K26="No",0,1)</f>
        <v>0</v>
      </c>
      <c r="K7" s="11">
        <f>IF('T2-1a. Hospital'!L26="No",0,1)</f>
        <v>0</v>
      </c>
      <c r="L7" s="11">
        <f t="shared" si="0"/>
        <v>0</v>
      </c>
    </row>
    <row r="8" spans="1:12">
      <c r="A8" s="5" t="s">
        <v>238</v>
      </c>
      <c r="B8" s="11">
        <f>IF('T2-1a. Hospital'!C31="No",0,1)</f>
        <v>0</v>
      </c>
      <c r="C8" s="11">
        <f>IF('T2-1a. Hospital'!D31="No",0,1)</f>
        <v>0</v>
      </c>
      <c r="D8" s="11">
        <f>IF('T2-1a. Hospital'!E31="No",0,1)</f>
        <v>0</v>
      </c>
      <c r="E8" s="11">
        <f>IF('T2-1a. Hospital'!F31="No",0,1)</f>
        <v>0</v>
      </c>
      <c r="F8" s="11">
        <f>IF('T2-1a. Hospital'!G31="No",0,1)</f>
        <v>0</v>
      </c>
      <c r="G8" s="11">
        <f>IF('T2-1a. Hospital'!H31="No",0,1)</f>
        <v>0</v>
      </c>
      <c r="H8" s="11">
        <f>IF('T2-1a. Hospital'!I31="No",0,1)</f>
        <v>0</v>
      </c>
      <c r="I8" s="11">
        <f>IF('T2-1a. Hospital'!J31="No",0,1)</f>
        <v>0</v>
      </c>
      <c r="J8" s="11">
        <f>IF('T2-1a. Hospital'!K31="No",0,1)</f>
        <v>0</v>
      </c>
      <c r="K8" s="11">
        <f>IF('T2-1a. Hospital'!L31="No",0,1)</f>
        <v>0</v>
      </c>
      <c r="L8" s="11">
        <f t="shared" si="0"/>
        <v>0</v>
      </c>
    </row>
    <row r="9" spans="1:12">
      <c r="A9" s="57" t="s">
        <v>21</v>
      </c>
      <c r="B9" s="11">
        <f>IF('T2-1a. Hospital'!C32="No",0,1)</f>
        <v>1</v>
      </c>
      <c r="C9" s="11">
        <f>IF('T2-1a. Hospital'!D32="No",0,1)</f>
        <v>0</v>
      </c>
      <c r="D9" s="11">
        <f>IF('T2-1a. Hospital'!E32="No",0,1)</f>
        <v>1</v>
      </c>
      <c r="E9" s="11">
        <f>IF('T2-1a. Hospital'!F32="No",0,1)</f>
        <v>0</v>
      </c>
      <c r="F9" s="11">
        <f>IF('T2-1a. Hospital'!G32="No",0,1)</f>
        <v>1</v>
      </c>
      <c r="G9" s="11">
        <f>IF('T2-1a. Hospital'!H32="No",0,1)</f>
        <v>1</v>
      </c>
      <c r="H9" s="11">
        <f>IF('T2-1a. Hospital'!I32="No",0,1)</f>
        <v>0</v>
      </c>
      <c r="I9" s="11">
        <f>IF('T2-1a. Hospital'!J32="No",0,1)</f>
        <v>0</v>
      </c>
      <c r="J9" s="11">
        <f>IF('T2-1a. Hospital'!K32="No",0,1)</f>
        <v>0</v>
      </c>
      <c r="K9" s="11">
        <f>IF('T2-1a. Hospital'!L32="No",0,1)</f>
        <v>0</v>
      </c>
      <c r="L9" s="11">
        <f t="shared" si="0"/>
        <v>0.4</v>
      </c>
    </row>
    <row r="10" spans="1:12" ht="12.75" customHeight="1">
      <c r="A10" s="5" t="s">
        <v>239</v>
      </c>
      <c r="B10" s="11">
        <f>IF('T2-1a. Hospital'!C37="No",0,1)</f>
        <v>0</v>
      </c>
      <c r="C10" s="11">
        <f>IF('T2-1a. Hospital'!D37="No",0,1)</f>
        <v>0</v>
      </c>
      <c r="D10" s="11">
        <f>IF('T2-1a. Hospital'!E37="No",0,1)</f>
        <v>1</v>
      </c>
      <c r="E10" s="11">
        <f>IF('T2-1a. Hospital'!F37="No",0,1)</f>
        <v>0</v>
      </c>
      <c r="F10" s="11">
        <f>IF('T2-1a. Hospital'!G37="No",0,1)</f>
        <v>0</v>
      </c>
      <c r="G10" s="11">
        <f>IF('T2-1a. Hospital'!H37="No",0,1)</f>
        <v>1</v>
      </c>
      <c r="H10" s="11">
        <f>IF('T2-1a. Hospital'!I37="No",0,1)</f>
        <v>1</v>
      </c>
      <c r="I10" s="11">
        <f>IF('T2-1a. Hospital'!J37="No",0,1)</f>
        <v>0</v>
      </c>
      <c r="J10" s="11">
        <f>IF('T2-1a. Hospital'!K37="No",0,1)</f>
        <v>0</v>
      </c>
      <c r="K10" s="11">
        <f>IF('T2-1a. Hospital'!L37="No",0,1)</f>
        <v>0</v>
      </c>
      <c r="L10" s="11">
        <f t="shared" si="0"/>
        <v>0.3</v>
      </c>
    </row>
    <row r="11" spans="1:12">
      <c r="A11" s="5" t="s">
        <v>240</v>
      </c>
      <c r="B11" s="11">
        <f>IF('T2-1a. Hospital'!C41="No",0,1)</f>
        <v>1</v>
      </c>
      <c r="C11" s="11">
        <f>IF('T2-1a. Hospital'!D41="No",0,1)</f>
        <v>0</v>
      </c>
      <c r="D11" s="11">
        <f>IF('T2-1a. Hospital'!E41="No",0,1)</f>
        <v>0</v>
      </c>
      <c r="E11" s="11">
        <f>IF('T2-1a. Hospital'!F41="No",0,1)</f>
        <v>0</v>
      </c>
      <c r="F11" s="11">
        <f>IF('T2-1a. Hospital'!G41="No",0,1)</f>
        <v>0</v>
      </c>
      <c r="G11" s="11">
        <f>IF('T2-1a. Hospital'!H41="No",0,1)</f>
        <v>1</v>
      </c>
      <c r="H11" s="11">
        <f>IF('T2-1a. Hospital'!I41="No",0,1)</f>
        <v>1</v>
      </c>
      <c r="I11" s="11">
        <f>IF('T2-1a. Hospital'!J41="No",0,1)</f>
        <v>0</v>
      </c>
      <c r="J11" s="11">
        <f>IF('T2-1a. Hospital'!K41="No",0,1)</f>
        <v>1</v>
      </c>
      <c r="K11" s="11">
        <f>IF('T2-1a. Hospital'!L41="No",0,1)</f>
        <v>0</v>
      </c>
      <c r="L11" s="11">
        <f t="shared" si="0"/>
        <v>0.4</v>
      </c>
    </row>
    <row r="12" spans="1:12">
      <c r="B12" s="11"/>
    </row>
    <row r="13" spans="1:12">
      <c r="A13" s="4" t="s">
        <v>25</v>
      </c>
      <c r="B13" s="11"/>
    </row>
    <row r="14" spans="1:12">
      <c r="A14" s="5" t="s">
        <v>241</v>
      </c>
      <c r="B14" s="11">
        <f>IF('T2-1a. Hospital'!C48="",0,IF('T2-1a. Hospital'!C48="No",0,1))</f>
        <v>1</v>
      </c>
      <c r="C14" s="11">
        <f>IF('T2-1a. Hospital'!D48="",0,IF('T2-1a. Hospital'!D48="No",0,1))</f>
        <v>1</v>
      </c>
      <c r="D14" s="11">
        <f>IF('T2-1a. Hospital'!E48="",0,IF('T2-1a. Hospital'!E48="No",0,1))</f>
        <v>1</v>
      </c>
      <c r="E14" s="11">
        <f>IF('T2-1a. Hospital'!F48="",0,IF('T2-1a. Hospital'!F48="No",0,1))</f>
        <v>1</v>
      </c>
      <c r="F14" s="11">
        <f>IF('T2-1a. Hospital'!G48="",0,IF('T2-1a. Hospital'!G48="No",0,1))</f>
        <v>1</v>
      </c>
      <c r="G14" s="11">
        <f>IF('T2-1a. Hospital'!H48="",0,IF('T2-1a. Hospital'!H48="No",0,1))</f>
        <v>1</v>
      </c>
      <c r="H14" s="11">
        <f>IF('T2-1a. Hospital'!I48="",0,IF('T2-1a. Hospital'!I48="No",0,1))</f>
        <v>1</v>
      </c>
      <c r="I14" s="11">
        <f>IF('T2-1a. Hospital'!J48="",0,IF('T2-1a. Hospital'!J48="No",0,1))</f>
        <v>0</v>
      </c>
      <c r="J14" s="11">
        <f>IF('T2-1a. Hospital'!K48="",0,IF('T2-1a. Hospital'!K48="No",0,1))</f>
        <v>1</v>
      </c>
      <c r="K14" s="11">
        <f>IF('T2-1a. Hospital'!L48="",0,IF('T2-1a. Hospital'!L48="No",0,1))</f>
        <v>1</v>
      </c>
      <c r="L14" s="11">
        <f>AVERAGE(B14:K14)</f>
        <v>0.9</v>
      </c>
    </row>
    <row r="15" spans="1:12">
      <c r="A15" s="5" t="s">
        <v>242</v>
      </c>
      <c r="B15" s="11">
        <f>IF('T2-1a. Hospital'!C59="",0,IF('T2-1a. Hospital'!C59="No",0,1))</f>
        <v>0</v>
      </c>
      <c r="C15" s="11">
        <f>IF('T2-1a. Hospital'!D59="",0,IF('T2-1a. Hospital'!D59="No",0,1))</f>
        <v>0</v>
      </c>
      <c r="D15" s="11">
        <f>IF('T2-1a. Hospital'!E59="",0,IF('T2-1a. Hospital'!E59="No",0,1))</f>
        <v>0</v>
      </c>
      <c r="E15" s="11">
        <f>IF('T2-1a. Hospital'!F59="",0,IF('T2-1a. Hospital'!F59="No",0,1))</f>
        <v>0</v>
      </c>
      <c r="F15" s="11">
        <f>IF('T2-1a. Hospital'!G59="",0,IF('T2-1a. Hospital'!G59="No",0,1))</f>
        <v>1</v>
      </c>
      <c r="G15" s="11">
        <f>IF('T2-1a. Hospital'!H59="",0,IF('T2-1a. Hospital'!H59="No",0,1))</f>
        <v>1</v>
      </c>
      <c r="H15" s="11">
        <f>IF('T2-1a. Hospital'!I59="",0,IF('T2-1a. Hospital'!I59="No",0,1))</f>
        <v>0</v>
      </c>
      <c r="I15" s="11">
        <f>IF('T2-1a. Hospital'!J59="",0,IF('T2-1a. Hospital'!J59="No",0,1))</f>
        <v>0</v>
      </c>
      <c r="J15" s="11">
        <f>IF('T2-1a. Hospital'!K59="",0,IF('T2-1a. Hospital'!K59="No",0,1))</f>
        <v>0</v>
      </c>
      <c r="K15" s="11">
        <f>IF('T2-1a. Hospital'!L59="",0,IF('T2-1a. Hospital'!L59="No",0,1))</f>
        <v>0</v>
      </c>
      <c r="L15" s="11">
        <f>AVERAGE(B15:K15)</f>
        <v>0.2</v>
      </c>
    </row>
    <row r="16" spans="1:12" ht="12.75" customHeight="1">
      <c r="A16" s="5" t="s">
        <v>243</v>
      </c>
      <c r="B16" s="11">
        <f>IF('T2-1a. Hospital'!C65="",0,IF('T2-1a. Hospital'!C65="No",0,1))</f>
        <v>0</v>
      </c>
      <c r="C16" s="11">
        <f>IF('T2-1a. Hospital'!D65="",0,IF('T2-1a. Hospital'!D65="No",0,1))</f>
        <v>1</v>
      </c>
      <c r="D16" s="11">
        <f>IF('T2-1a. Hospital'!E65="",0,IF('T2-1a. Hospital'!E65="No",0,1))</f>
        <v>1</v>
      </c>
      <c r="E16" s="11">
        <f>IF('T2-1a. Hospital'!F65="",0,IF('T2-1a. Hospital'!F65="No",0,1))</f>
        <v>1</v>
      </c>
      <c r="F16" s="11">
        <f>IF('T2-1a. Hospital'!G65="",0,IF('T2-1a. Hospital'!G65="No",0,1))</f>
        <v>1</v>
      </c>
      <c r="G16" s="11">
        <f>IF('T2-1a. Hospital'!H65="",0,IF('T2-1a. Hospital'!H65="No",0,1))</f>
        <v>1</v>
      </c>
      <c r="H16" s="11">
        <f>IF('T2-1a. Hospital'!I65="",0,IF('T2-1a. Hospital'!I65="No",0,1))</f>
        <v>1</v>
      </c>
      <c r="I16" s="11">
        <f>IF('T2-1a. Hospital'!J65="",0,IF('T2-1a. Hospital'!J65="No",0,1))</f>
        <v>0</v>
      </c>
      <c r="J16" s="11">
        <f>IF('T2-1a. Hospital'!K65="",0,IF('T2-1a. Hospital'!K65="No",0,1))</f>
        <v>0</v>
      </c>
      <c r="K16" s="11">
        <f>IF('T2-1a. Hospital'!L65="",0,IF('T2-1a. Hospital'!L65="No",0,1))</f>
        <v>0</v>
      </c>
      <c r="L16" s="11">
        <f>AVERAGE(B16:K16)</f>
        <v>0.6</v>
      </c>
    </row>
    <row r="17" spans="1:12" ht="12" customHeight="1">
      <c r="A17" s="5" t="s">
        <v>244</v>
      </c>
      <c r="B17" s="11">
        <f>IF('T2-1a. Hospital'!C75="",0,IF('T2-1a. Hospital'!C75="No",0,1))</f>
        <v>0</v>
      </c>
      <c r="C17" s="11">
        <f>IF('T2-1a. Hospital'!D75="",0,IF('T2-1a. Hospital'!D75="No",0,1))</f>
        <v>1</v>
      </c>
      <c r="D17" s="11">
        <f>IF('T2-1a. Hospital'!E75="",0,IF('T2-1a. Hospital'!E75="No",0,1))</f>
        <v>1</v>
      </c>
      <c r="E17" s="11">
        <f>IF('T2-1a. Hospital'!F75="",0,IF('T2-1a. Hospital'!F75="No",0,1))</f>
        <v>1</v>
      </c>
      <c r="F17" s="11">
        <f>IF('T2-1a. Hospital'!G75="",0,IF('T2-1a. Hospital'!G75="No",0,1))</f>
        <v>1</v>
      </c>
      <c r="G17" s="11">
        <f>IF('T2-1a. Hospital'!H75="",0,IF('T2-1a. Hospital'!H75="No",0,1))</f>
        <v>1</v>
      </c>
      <c r="H17" s="11">
        <f>IF('T2-1a. Hospital'!I75="",0,IF('T2-1a. Hospital'!I75="No",0,1))</f>
        <v>1</v>
      </c>
      <c r="I17" s="11">
        <f>IF('T2-1a. Hospital'!J75="",0,IF('T2-1a. Hospital'!J75="No",0,1))</f>
        <v>0</v>
      </c>
      <c r="J17" s="11">
        <f>IF('T2-1a. Hospital'!K75="",0,IF('T2-1a. Hospital'!K75="No",0,1))</f>
        <v>1</v>
      </c>
      <c r="K17" s="11">
        <f>IF('T2-1a. Hospital'!L75="",0,IF('T2-1a. Hospital'!L75="No",0,1))</f>
        <v>1</v>
      </c>
      <c r="L17" s="11">
        <f>AVERAGE(B17:K17)</f>
        <v>0.8</v>
      </c>
    </row>
    <row r="18" spans="1:12">
      <c r="A18" s="5" t="s">
        <v>245</v>
      </c>
      <c r="B18" s="11">
        <f>IF('T2-1a. Hospital'!C81="",0,IF('T2-1a. Hospital'!C81="No",0,1))</f>
        <v>0</v>
      </c>
      <c r="C18" s="11">
        <f>IF('T2-1a. Hospital'!D81="",0,IF('T2-1a. Hospital'!D81="No",0,1))</f>
        <v>1</v>
      </c>
      <c r="D18" s="11">
        <f>IF('T2-1a. Hospital'!E81="",0,IF('T2-1a. Hospital'!E81="No",0,1))</f>
        <v>1</v>
      </c>
      <c r="E18" s="11">
        <f>IF('T2-1a. Hospital'!F81="",0,IF('T2-1a. Hospital'!F81="No",0,1))</f>
        <v>0</v>
      </c>
      <c r="F18" s="11">
        <f>IF('T2-1a. Hospital'!G81="",0,IF('T2-1a. Hospital'!G81="No",0,1))</f>
        <v>1</v>
      </c>
      <c r="G18" s="11">
        <f>IF('T2-1a. Hospital'!H81="",0,IF('T2-1a. Hospital'!H81="No",0,1))</f>
        <v>1</v>
      </c>
      <c r="H18" s="11">
        <f>IF('T2-1a. Hospital'!I81="",0,IF('T2-1a. Hospital'!I81="No",0,1))</f>
        <v>0</v>
      </c>
      <c r="I18" s="11">
        <f>IF('T2-1a. Hospital'!J81="",0,IF('T2-1a. Hospital'!J81="No",0,1))</f>
        <v>0</v>
      </c>
      <c r="J18" s="11">
        <f>IF('T2-1a. Hospital'!K81="",0,IF('T2-1a. Hospital'!K81="No",0,1))</f>
        <v>1</v>
      </c>
      <c r="K18" s="11">
        <f>IF('T2-1a. Hospital'!L81="",0,IF('T2-1a. Hospital'!L81="No",0,1))</f>
        <v>1</v>
      </c>
      <c r="L18" s="11">
        <f>AVERAGE(B18:K18)</f>
        <v>0.6</v>
      </c>
    </row>
    <row r="19" spans="1:12">
      <c r="B19" s="11"/>
    </row>
    <row r="20" spans="1:12">
      <c r="A20" s="4" t="s">
        <v>42</v>
      </c>
      <c r="B20" s="11"/>
    </row>
    <row r="21" spans="1:12">
      <c r="A21" s="5" t="s">
        <v>246</v>
      </c>
      <c r="B21" s="32">
        <f>SUM('T2-1b. Hospital index'!C91:C94)</f>
        <v>0.66666666666666663</v>
      </c>
      <c r="C21" s="11">
        <f>SUM('T2-1b. Hospital index'!D91:D94)</f>
        <v>0</v>
      </c>
      <c r="D21" s="11">
        <f>SUM('T2-1b. Hospital index'!E91:E94)</f>
        <v>0</v>
      </c>
      <c r="E21" s="11">
        <f>SUM('T2-1b. Hospital index'!F91:F94)</f>
        <v>0</v>
      </c>
      <c r="F21" s="32">
        <f>SUM('T2-1b. Hospital index'!G91:G94)</f>
        <v>0.33333333333333331</v>
      </c>
      <c r="G21" s="32">
        <f>SUM('T2-1b. Hospital index'!H91:H94)</f>
        <v>0.66666666666666663</v>
      </c>
      <c r="H21" s="11">
        <f>SUM('T2-1b. Hospital index'!I91:I94)</f>
        <v>0</v>
      </c>
      <c r="I21" s="11">
        <f>SUM('T2-1b. Hospital index'!J91:J94)</f>
        <v>0</v>
      </c>
      <c r="J21" s="11">
        <f>SUM('T2-1b. Hospital index'!K91:K94)</f>
        <v>0</v>
      </c>
      <c r="K21" s="11">
        <f>SUM('T2-1b. Hospital index'!L91:L94)</f>
        <v>0</v>
      </c>
      <c r="L21" s="58">
        <f>AVERAGE(B21:K21)</f>
        <v>0.16666666666666666</v>
      </c>
    </row>
    <row r="22" spans="1:12">
      <c r="B22" s="11"/>
    </row>
    <row r="23" spans="1:12">
      <c r="A23" s="4" t="s">
        <v>49</v>
      </c>
      <c r="B23" s="11"/>
    </row>
    <row r="24" spans="1:12">
      <c r="A24" s="5" t="s">
        <v>247</v>
      </c>
      <c r="B24" s="11">
        <f>SUM('T2-1b. Hospital index'!C102:C104)</f>
        <v>0</v>
      </c>
      <c r="C24" s="11">
        <f>SUM('T2-1b. Hospital index'!D102:D104)</f>
        <v>0</v>
      </c>
      <c r="D24" s="11">
        <f>SUM('T2-1b. Hospital index'!E102:E104)</f>
        <v>0</v>
      </c>
      <c r="E24" s="11">
        <f>SUM('T2-1b. Hospital index'!F102:F104)</f>
        <v>0</v>
      </c>
      <c r="F24" s="11">
        <f>SUM('T2-1b. Hospital index'!G102:G104)</f>
        <v>0</v>
      </c>
      <c r="G24" s="11">
        <f>SUM('T2-1b. Hospital index'!H102:H104)</f>
        <v>0.5</v>
      </c>
      <c r="H24" s="11">
        <f>SUM('T2-1b. Hospital index'!I102:I104)</f>
        <v>0</v>
      </c>
      <c r="I24" s="11">
        <f>SUM('T2-1b. Hospital index'!J102:J104)</f>
        <v>0</v>
      </c>
      <c r="J24" s="11">
        <f>SUM('T2-1b. Hospital index'!K102:K104)</f>
        <v>0</v>
      </c>
      <c r="K24" s="11">
        <f>SUM('T2-1b. Hospital index'!L102:L104)</f>
        <v>0</v>
      </c>
      <c r="L24" s="58">
        <f>AVERAGE(B24:K24)</f>
        <v>0.05</v>
      </c>
    </row>
    <row r="25" spans="1:12">
      <c r="B25" s="11"/>
    </row>
    <row r="26" spans="1:12">
      <c r="A26" s="4" t="s">
        <v>57</v>
      </c>
      <c r="B26" s="11"/>
    </row>
    <row r="27" spans="1:12">
      <c r="A27" s="5" t="s">
        <v>248</v>
      </c>
      <c r="B27" s="11">
        <f>IF('T2-1a. Hospital'!C113="","..",(100-'T2-1a. Hospital'!C113)/100)</f>
        <v>0</v>
      </c>
      <c r="C27" s="11">
        <f>IF('T2-1a. Hospital'!D113="","..",(100-'T2-1a. Hospital'!D113)/100)</f>
        <v>0</v>
      </c>
      <c r="D27" s="11">
        <f>IF('T2-1a. Hospital'!E113="","..",(100-'T2-1a. Hospital'!E113)/100)</f>
        <v>0</v>
      </c>
      <c r="E27" s="11">
        <f>IF('T2-1a. Hospital'!F113="","..",(100-'T2-1a. Hospital'!F113)/100)</f>
        <v>0</v>
      </c>
      <c r="F27" s="11">
        <f>IF('T2-1a. Hospital'!G113="","..",(100-'T2-1a. Hospital'!G113)/100)</f>
        <v>0</v>
      </c>
      <c r="G27" s="11">
        <f>IF('T2-1a. Hospital'!H113="","..",(100-'T2-1a. Hospital'!H113)/100)</f>
        <v>0</v>
      </c>
      <c r="H27" s="11">
        <f>IF('T2-1a. Hospital'!I113="","..",(100-'T2-1a. Hospital'!I113)/100)</f>
        <v>0</v>
      </c>
      <c r="I27" s="11">
        <f>IF('T2-1a. Hospital'!J113="","..",(100-'T2-1a. Hospital'!J113)/100)</f>
        <v>0</v>
      </c>
      <c r="J27" s="11">
        <f>IF('T2-1a. Hospital'!K113="","..",(100-'T2-1a. Hospital'!K113)/100)</f>
        <v>0</v>
      </c>
      <c r="K27" s="11">
        <f>IF('T2-1a. Hospital'!L113="","..",(100-'T2-1a. Hospital'!L113)/100)</f>
        <v>0</v>
      </c>
      <c r="L27" s="11">
        <f>AVERAGE(B27:K27)</f>
        <v>0</v>
      </c>
    </row>
    <row r="28" spans="1:12">
      <c r="A28" s="57" t="s">
        <v>61</v>
      </c>
      <c r="B28" s="11">
        <f>IF('T2-1a. Hospital'!C115="","..",(100-'T2-1a. Hospital'!C115)/100)</f>
        <v>0</v>
      </c>
      <c r="C28" s="11">
        <f>IF('T2-1a. Hospital'!D115="","..",(100-'T2-1a. Hospital'!D115)/100)</f>
        <v>0</v>
      </c>
      <c r="D28" s="11">
        <f>IF('T2-1a. Hospital'!E115="","..",(100-'T2-1a. Hospital'!E115)/100)</f>
        <v>0</v>
      </c>
      <c r="E28" s="11">
        <f>IF('T2-1a. Hospital'!F115="","..",(100-'T2-1a. Hospital'!F115)/100)</f>
        <v>0</v>
      </c>
      <c r="F28" s="11">
        <f>IF('T2-1a. Hospital'!G115="","..",(100-'T2-1a. Hospital'!G115)/100)</f>
        <v>0</v>
      </c>
      <c r="G28" s="11">
        <f>IF('T2-1a. Hospital'!H115="","..",(100-'T2-1a. Hospital'!H115)/100)</f>
        <v>0</v>
      </c>
      <c r="H28" s="11">
        <f>IF('T2-1a. Hospital'!I115="","..",(100-'T2-1a. Hospital'!I115)/100)</f>
        <v>0</v>
      </c>
      <c r="I28" s="11">
        <f>IF('T2-1a. Hospital'!J115="","..",(100-'T2-1a. Hospital'!J115)/100)</f>
        <v>0</v>
      </c>
      <c r="J28" s="11">
        <f>IF('T2-1a. Hospital'!K115="","..",(100-'T2-1a. Hospital'!K115)/100)</f>
        <v>0</v>
      </c>
      <c r="K28" s="11">
        <f>IF('T2-1a. Hospital'!L115="","..",(100-'T2-1a. Hospital'!L115)/100)</f>
        <v>0</v>
      </c>
      <c r="L28" s="11">
        <f>AVERAGE(B28:K28)</f>
        <v>0</v>
      </c>
    </row>
    <row r="29" spans="1:12">
      <c r="A29" s="5" t="s">
        <v>249</v>
      </c>
      <c r="B29" s="11">
        <f>IF('T2-1a. Hospital'!C120="","..",IF('T2-1a. Hospital'!C120="NA",0.75,(100-'T2-1a. Hospital'!C120)/100))</f>
        <v>0.75</v>
      </c>
      <c r="C29" s="11">
        <f>IF('T2-1a. Hospital'!D120="","..",IF('T2-1a. Hospital'!D120="NA",0.75,(100-'T2-1a. Hospital'!D120)/100))</f>
        <v>0</v>
      </c>
      <c r="D29" s="11">
        <f>IF('T2-1a. Hospital'!E120="","..",IF('T2-1a. Hospital'!E120="NA",0.75,(100-'T2-1a. Hospital'!E120)/100))</f>
        <v>0.35</v>
      </c>
      <c r="E29" s="11">
        <f>IF('T2-1a. Hospital'!F120="","..",IF('T2-1a. Hospital'!F120="NA",0.75,(100-'T2-1a. Hospital'!F120)/100))</f>
        <v>0</v>
      </c>
      <c r="F29" s="11">
        <f>IF('T2-1a. Hospital'!G120="","..",IF('T2-1a. Hospital'!G120="NA",0.75,(100-'T2-1a. Hospital'!G120)/100))</f>
        <v>0.3</v>
      </c>
      <c r="G29" s="11">
        <f>IF('T2-1a. Hospital'!H120="","..",IF('T2-1a. Hospital'!H120="NA",0.75,(100-'T2-1a. Hospital'!H120)/100))</f>
        <v>1</v>
      </c>
      <c r="H29" s="11">
        <f>IF('T2-1a. Hospital'!I120="","..",IF('T2-1a. Hospital'!I120="NA",0.75,(100-'T2-1a. Hospital'!I120)/100))</f>
        <v>0</v>
      </c>
      <c r="I29" s="11">
        <f>IF('T2-1a. Hospital'!J120="","..",IF('T2-1a. Hospital'!J120="NA",0.75,(100-'T2-1a. Hospital'!J120)/100))</f>
        <v>0</v>
      </c>
      <c r="J29" s="11">
        <f>IF('T2-1a. Hospital'!K120="","..",IF('T2-1a. Hospital'!K120="NA",0.75,(100-'T2-1a. Hospital'!K120)/100))</f>
        <v>0.51</v>
      </c>
      <c r="K29" s="11">
        <f>IF('T2-1a. Hospital'!L120="","..",IF('T2-1a. Hospital'!L120="NA",0.75,(100-'T2-1a. Hospital'!L120)/100))</f>
        <v>0</v>
      </c>
      <c r="L29" s="58">
        <f>AVERAGE(B29:K29)</f>
        <v>0.29100000000000004</v>
      </c>
    </row>
    <row r="30" spans="1:12">
      <c r="A30" s="57" t="s">
        <v>61</v>
      </c>
      <c r="B30" s="11">
        <f>IF('T2-1a. Hospital'!C122="","..",IF('T2-1a. Hospital'!C122="NA",0.75,(100-'T2-1a. Hospital'!C122)/100))</f>
        <v>0.75</v>
      </c>
      <c r="C30" s="11">
        <f>IF('T2-1a. Hospital'!D122="","..",IF('T2-1a. Hospital'!D122="NA",0.75,(100-'T2-1a. Hospital'!D122)/100))</f>
        <v>0</v>
      </c>
      <c r="D30" s="11">
        <f>IF('T2-1a. Hospital'!E122="","..",IF('T2-1a. Hospital'!E122="NA",0.75,(100-'T2-1a. Hospital'!E122)/100))</f>
        <v>0.33</v>
      </c>
      <c r="E30" s="11">
        <f>IF('T2-1a. Hospital'!F122="","..",IF('T2-1a. Hospital'!F122="NA",0.75,(100-'T2-1a. Hospital'!F122)/100))</f>
        <v>0</v>
      </c>
      <c r="F30" s="11">
        <f>IF('T2-1a. Hospital'!G122="","..",IF('T2-1a. Hospital'!G122="NA",0.75,(100-'T2-1a. Hospital'!G122)/100))</f>
        <v>0.3</v>
      </c>
      <c r="G30" s="11">
        <f>IF('T2-1a. Hospital'!H122="","..",IF('T2-1a. Hospital'!H122="NA",0.75,(100-'T2-1a. Hospital'!H122)/100))</f>
        <v>1</v>
      </c>
      <c r="H30" s="11">
        <f>IF('T2-1a. Hospital'!I122="","..",IF('T2-1a. Hospital'!I122="NA",0.75,(100-'T2-1a. Hospital'!I122)/100))</f>
        <v>0</v>
      </c>
      <c r="I30" s="11">
        <f>IF('T2-1a. Hospital'!J122="","..",IF('T2-1a. Hospital'!J122="NA",0.75,(100-'T2-1a. Hospital'!J122)/100))</f>
        <v>0</v>
      </c>
      <c r="J30" s="11">
        <f>IF('T2-1a. Hospital'!K122="","..",IF('T2-1a. Hospital'!K122="NA",0.75,(100-'T2-1a. Hospital'!K122)/100))</f>
        <v>0.51</v>
      </c>
      <c r="K30" s="11">
        <f>IF('T2-1a. Hospital'!L122="","..",IF('T2-1a. Hospital'!L122="NA",0.75,(100-'T2-1a. Hospital'!L122)/100))</f>
        <v>0</v>
      </c>
      <c r="L30" s="58">
        <f>AVERAGE(B30:K30)</f>
        <v>0.28899999999999998</v>
      </c>
    </row>
    <row r="31" spans="1:12">
      <c r="A31" s="6"/>
      <c r="B31" s="11"/>
    </row>
    <row r="32" spans="1:12">
      <c r="A32" s="4" t="s">
        <v>64</v>
      </c>
      <c r="B32" s="11"/>
    </row>
    <row r="33" spans="1:12" ht="12.75" customHeight="1">
      <c r="A33" s="5" t="s">
        <v>250</v>
      </c>
      <c r="B33" s="11">
        <f>IF('T2-1a. Hospital'!C168="",0,IF('T2-1a. Hospital'!C168="No",0,1))</f>
        <v>0</v>
      </c>
      <c r="C33" s="11">
        <f>IF('T2-1a. Hospital'!D168="",0,IF('T2-1a. Hospital'!D168="No",0,1))</f>
        <v>0</v>
      </c>
      <c r="D33" s="11">
        <f>IF('T2-1a. Hospital'!E168="",0,IF('T2-1a. Hospital'!E168="No",0,1))</f>
        <v>1</v>
      </c>
      <c r="E33" s="11">
        <f>IF('T2-1a. Hospital'!F168="",0,IF('T2-1a. Hospital'!F168="No",0,1))</f>
        <v>1</v>
      </c>
      <c r="F33" s="11">
        <f>IF('T2-1a. Hospital'!G168="",0,IF('T2-1a. Hospital'!G168="No",0,1))</f>
        <v>0</v>
      </c>
      <c r="G33" s="11">
        <f>IF('T2-1a. Hospital'!H168="",0,IF('T2-1a. Hospital'!H168="No",0,1))</f>
        <v>1</v>
      </c>
      <c r="H33" s="11">
        <f>IF('T2-1a. Hospital'!I168="",0,IF('T2-1a. Hospital'!I168="No",0,1))</f>
        <v>0</v>
      </c>
      <c r="I33" s="11">
        <f>IF('T2-1a. Hospital'!J168="",0,IF('T2-1a. Hospital'!J168="No",0,1))</f>
        <v>0</v>
      </c>
      <c r="J33" s="11">
        <f>IF('T2-1a. Hospital'!K168="",0,IF('T2-1a. Hospital'!K168="No",0,1))</f>
        <v>0</v>
      </c>
      <c r="K33" s="11">
        <f>IF('T2-1a. Hospital'!L168="","..",IF('T2-1a. Hospital'!L168="No",0,1))</f>
        <v>0</v>
      </c>
      <c r="L33" s="11">
        <f t="shared" ref="L33:L38" si="1">AVERAGE(B33:K33)</f>
        <v>0.3</v>
      </c>
    </row>
    <row r="34" spans="1:12">
      <c r="A34" s="5" t="s">
        <v>251</v>
      </c>
      <c r="B34" s="11">
        <f>IF('T2-1a. Hospital'!C172="",0,IF('T2-1a. Hospital'!C172="No",0,1))</f>
        <v>1</v>
      </c>
      <c r="C34" s="11">
        <f>IF('T2-1a. Hospital'!D172="",0,IF('T2-1a. Hospital'!D172="No",0,1))</f>
        <v>1</v>
      </c>
      <c r="D34" s="11">
        <f>IF('T2-1a. Hospital'!E172="",0,IF('T2-1a. Hospital'!E172="No",0,1))</f>
        <v>1</v>
      </c>
      <c r="E34" s="11">
        <f>IF('T2-1a. Hospital'!F172="",0,IF('T2-1a. Hospital'!F172="No",0,1))</f>
        <v>1</v>
      </c>
      <c r="F34" s="11">
        <f>IF('T2-1a. Hospital'!G172="",0,IF('T2-1a. Hospital'!G172="No",0,1))</f>
        <v>1</v>
      </c>
      <c r="G34" s="11">
        <f>IF('T2-1a. Hospital'!H172="",0,IF('T2-1a. Hospital'!H172="No",0,1))</f>
        <v>1</v>
      </c>
      <c r="H34" s="11">
        <f>IF('T2-1a. Hospital'!I172="",0,IF('T2-1a. Hospital'!I172="No",0,1))</f>
        <v>0</v>
      </c>
      <c r="I34" s="11">
        <f>IF('T2-1a. Hospital'!J172="",0,IF('T2-1a. Hospital'!J172="No",0,1))</f>
        <v>0</v>
      </c>
      <c r="J34" s="11">
        <f>IF('T2-1a. Hospital'!K172="",0,IF('T2-1a. Hospital'!K172="No",0,1))</f>
        <v>0</v>
      </c>
      <c r="K34" s="11">
        <f>IF('T2-1a. Hospital'!L172="","..",IF('T2-1a. Hospital'!L172="No",0,1))</f>
        <v>0</v>
      </c>
      <c r="L34" s="11">
        <f t="shared" si="1"/>
        <v>0.6</v>
      </c>
    </row>
    <row r="35" spans="1:12">
      <c r="A35" s="5" t="s">
        <v>252</v>
      </c>
      <c r="B35" s="11">
        <f>IF('T2-1a. Hospital'!C176="",0,IF('T2-1a. Hospital'!C176="No",0,1))</f>
        <v>0</v>
      </c>
      <c r="C35" s="11">
        <f>IF('T2-1a. Hospital'!D176="",0,IF('T2-1a. Hospital'!D176="No",0,1))</f>
        <v>0</v>
      </c>
      <c r="D35" s="11">
        <f>IF('T2-1a. Hospital'!E176="",0,IF('T2-1a. Hospital'!E176="No",0,1))</f>
        <v>0</v>
      </c>
      <c r="E35" s="11">
        <f>IF('T2-1a. Hospital'!F176="",0,IF('T2-1a. Hospital'!F176="No",0,1))</f>
        <v>0</v>
      </c>
      <c r="F35" s="11">
        <f>IF('T2-1a. Hospital'!G176="",0,IF('T2-1a. Hospital'!G176="No",0,1))</f>
        <v>0</v>
      </c>
      <c r="G35" s="11">
        <f>IF('T2-1a. Hospital'!H176="",0,IF('T2-1a. Hospital'!H176="No",0,1))</f>
        <v>0</v>
      </c>
      <c r="H35" s="11">
        <f>IF('T2-1a. Hospital'!I176="",0,IF('T2-1a. Hospital'!I176="No",0,1))</f>
        <v>0</v>
      </c>
      <c r="I35" s="11">
        <f>IF('T2-1a. Hospital'!J176="",0,IF('T2-1a. Hospital'!J176="No",0,1))</f>
        <v>0</v>
      </c>
      <c r="J35" s="11">
        <f>IF('T2-1a. Hospital'!K176="",0,IF('T2-1a. Hospital'!K176="No",0,1))</f>
        <v>0</v>
      </c>
      <c r="K35" s="11">
        <f>IF('T2-1a. Hospital'!L176="",0,IF('T2-1a. Hospital'!L176="No",0,1))</f>
        <v>0</v>
      </c>
      <c r="L35" s="11">
        <f t="shared" si="1"/>
        <v>0</v>
      </c>
    </row>
    <row r="36" spans="1:12">
      <c r="A36" s="5" t="s">
        <v>253</v>
      </c>
      <c r="B36" s="11">
        <f>IF('T2-1a. Hospital'!C180="no",0,1)</f>
        <v>0</v>
      </c>
      <c r="C36" s="11">
        <f>IF('T2-1a. Hospital'!D180="no",0,1)</f>
        <v>0</v>
      </c>
      <c r="D36" s="11">
        <f>IF('T2-1a. Hospital'!E180="no",0,1)</f>
        <v>0</v>
      </c>
      <c r="E36" s="11">
        <f>IF('T2-1a. Hospital'!F180="no",0,1)</f>
        <v>0</v>
      </c>
      <c r="F36" s="11">
        <f>IF('T2-1a. Hospital'!G180="no",0,1)</f>
        <v>1</v>
      </c>
      <c r="G36" s="11">
        <f>IF('T2-1a. Hospital'!H180="no",0,1)</f>
        <v>1</v>
      </c>
      <c r="H36" s="11">
        <f>IF('T2-1a. Hospital'!I180="no",0,1)</f>
        <v>0</v>
      </c>
      <c r="I36" s="11">
        <f>IF('T2-1a. Hospital'!J180="no",0,1)</f>
        <v>0</v>
      </c>
      <c r="J36" s="11">
        <f>IF('T2-1a. Hospital'!K180="no",0,1)</f>
        <v>0</v>
      </c>
      <c r="K36" s="11">
        <f>IF('T2-1a. Hospital'!L180="no",0,1)</f>
        <v>0</v>
      </c>
      <c r="L36" s="11">
        <f t="shared" si="1"/>
        <v>0.2</v>
      </c>
    </row>
    <row r="37" spans="1:12">
      <c r="A37" s="5" t="s">
        <v>254</v>
      </c>
      <c r="B37" s="11">
        <f>IF('T2-1a. Hospital'!C191="",0,IF('T2-1a. Hospital'!C191="No",0,1))</f>
        <v>0</v>
      </c>
      <c r="C37" s="11">
        <f>IF('T2-1a. Hospital'!D191="",0,IF('T2-1a. Hospital'!D191="No",0,1))</f>
        <v>0</v>
      </c>
      <c r="D37" s="11">
        <f>IF('T2-1a. Hospital'!E191="",0,IF('T2-1a. Hospital'!E191="No",0,1))</f>
        <v>1</v>
      </c>
      <c r="E37" s="11">
        <f>IF('T2-1a. Hospital'!F191="",0,IF('T2-1a. Hospital'!F191="No",0,1))</f>
        <v>0</v>
      </c>
      <c r="F37" s="11">
        <f>IF('T2-1a. Hospital'!G191="",0,IF('T2-1a. Hospital'!G191="No",0,1))</f>
        <v>1</v>
      </c>
      <c r="G37" s="11">
        <f>IF('T2-1a. Hospital'!H191="",0,IF('T2-1a. Hospital'!H191="No",0,1))</f>
        <v>1</v>
      </c>
      <c r="H37" s="11">
        <f>IF('T2-1a. Hospital'!I191="",0,IF('T2-1a. Hospital'!I191="No",0,1))</f>
        <v>1</v>
      </c>
      <c r="I37" s="11">
        <f>IF('T2-1a. Hospital'!J191="",0,IF('T2-1a. Hospital'!J191="No",0,1))</f>
        <v>0</v>
      </c>
      <c r="J37" s="11">
        <f>IF('T2-1a. Hospital'!K191="",0,IF('T2-1a. Hospital'!K191="No",0,1))</f>
        <v>0</v>
      </c>
      <c r="K37" s="11">
        <f>IF('T2-1a. Hospital'!L191="",0,IF('T2-1a. Hospital'!L191="No",0,1))</f>
        <v>0</v>
      </c>
      <c r="L37" s="11">
        <f t="shared" si="1"/>
        <v>0.4</v>
      </c>
    </row>
    <row r="38" spans="1:12">
      <c r="A38" s="5" t="s">
        <v>106</v>
      </c>
      <c r="B38" s="11">
        <f>IF('T2-1a. Hospital'!C192="",0,IF('T2-1a. Hospital'!C192="No",0,1))</f>
        <v>0</v>
      </c>
      <c r="C38" s="11">
        <f>IF('T2-1a. Hospital'!D192="",0,IF('T2-1a. Hospital'!D192="No",0,1))</f>
        <v>0</v>
      </c>
      <c r="D38" s="11">
        <f>IF('T2-1a. Hospital'!E192="",0,IF('T2-1a. Hospital'!E192="No",0,1))</f>
        <v>1</v>
      </c>
      <c r="E38" s="11">
        <f>IF('T2-1a. Hospital'!F192="",0,IF('T2-1a. Hospital'!F192="No",0,1))</f>
        <v>0</v>
      </c>
      <c r="F38" s="11">
        <f>IF('T2-1a. Hospital'!G192="",0,IF('T2-1a. Hospital'!G192="No",0,1))</f>
        <v>1</v>
      </c>
      <c r="G38" s="11">
        <f>IF('T2-1a. Hospital'!H192="",0,IF('T2-1a. Hospital'!H192="No",0,1))</f>
        <v>1</v>
      </c>
      <c r="H38" s="11">
        <f>IF('T2-1a. Hospital'!I192="",0,IF('T2-1a. Hospital'!I192="No",0,1))</f>
        <v>1</v>
      </c>
      <c r="I38" s="11">
        <f>IF('T2-1a. Hospital'!J192="",0,IF('T2-1a. Hospital'!J192="No",0,1))</f>
        <v>1</v>
      </c>
      <c r="J38" s="11">
        <f>IF('T2-1a. Hospital'!K192="",0,IF('T2-1a. Hospital'!K192="No",0,1))</f>
        <v>0</v>
      </c>
      <c r="K38" s="11">
        <f>IF('T2-1a. Hospital'!L192="",0,IF('T2-1a. Hospital'!L192="No",0,1))</f>
        <v>0</v>
      </c>
      <c r="L38" s="11">
        <f t="shared" si="1"/>
        <v>0.5</v>
      </c>
    </row>
    <row r="39" spans="1:12">
      <c r="A39" s="6"/>
      <c r="B39" s="11"/>
    </row>
    <row r="40" spans="1:12">
      <c r="A40" s="5" t="s">
        <v>255</v>
      </c>
      <c r="B40" s="11"/>
    </row>
    <row r="41" spans="1:12">
      <c r="A41" s="6" t="s">
        <v>110</v>
      </c>
      <c r="B41" s="11">
        <f>IF('T2-1a. Hospital'!C204="yes",1,0)</f>
        <v>1</v>
      </c>
      <c r="C41" s="11">
        <f>IF('T2-1a. Hospital'!D204="yes",1,0)</f>
        <v>1</v>
      </c>
      <c r="D41" s="11">
        <f>IF('T2-1a. Hospital'!E204="yes",1,0)</f>
        <v>1</v>
      </c>
      <c r="E41" s="11">
        <f>IF('T2-1a. Hospital'!F204="yes",1,0)</f>
        <v>1</v>
      </c>
      <c r="F41" s="11">
        <f>IF('T2-1a. Hospital'!G204="yes",1,0)</f>
        <v>1</v>
      </c>
      <c r="G41" s="11">
        <f>IF('T2-1a. Hospital'!H204="yes",1,0)</f>
        <v>1</v>
      </c>
      <c r="H41" s="11">
        <f>IF('T2-1a. Hospital'!I204="yes",1,0)</f>
        <v>1</v>
      </c>
      <c r="I41" s="11">
        <f>IF('T2-1a. Hospital'!J204="yes",1,0)</f>
        <v>1</v>
      </c>
      <c r="J41" s="11">
        <f>IF('T2-1a. Hospital'!K204="yes",1,0)</f>
        <v>1</v>
      </c>
      <c r="K41" s="11">
        <f>IF('T2-1a. Hospital'!L204="yes",1,0)</f>
        <v>1</v>
      </c>
      <c r="L41" s="11">
        <f>AVERAGE(B41:K41)</f>
        <v>1</v>
      </c>
    </row>
    <row r="42" spans="1:12">
      <c r="A42" s="6" t="s">
        <v>111</v>
      </c>
      <c r="B42" s="11">
        <f>IF('T2-1a. Hospital'!C205="yes",1,0)</f>
        <v>0</v>
      </c>
      <c r="C42" s="11">
        <f>IF('T2-1a. Hospital'!D205="yes",1,0)</f>
        <v>1</v>
      </c>
      <c r="D42" s="11">
        <f>IF('T2-1a. Hospital'!E205="yes",1,0)</f>
        <v>1</v>
      </c>
      <c r="E42" s="11">
        <f>IF('T2-1a. Hospital'!F205="yes",1,0)</f>
        <v>1</v>
      </c>
      <c r="F42" s="11">
        <f>IF('T2-1a. Hospital'!G205="yes",1,0)</f>
        <v>0</v>
      </c>
      <c r="G42" s="11">
        <f>IF('T2-1a. Hospital'!H205="yes",1,0)</f>
        <v>0</v>
      </c>
      <c r="H42" s="11">
        <f>IF('T2-1a. Hospital'!I205="yes",1,0)</f>
        <v>1</v>
      </c>
      <c r="I42" s="11">
        <f>IF('T2-1a. Hospital'!J205="yes",1,0)</f>
        <v>1</v>
      </c>
      <c r="J42" s="11">
        <f>IF('T2-1a. Hospital'!K205="yes",1,0)</f>
        <v>1</v>
      </c>
      <c r="K42" s="11">
        <f>IF('T2-1a. Hospital'!L205="yes",1,0)</f>
        <v>0</v>
      </c>
      <c r="L42" s="11">
        <f>AVERAGE(B42:K42)</f>
        <v>0.6</v>
      </c>
    </row>
    <row r="43" spans="1:12">
      <c r="A43" s="6" t="s">
        <v>235</v>
      </c>
      <c r="B43" s="11">
        <f>IF('T2-1a. Hospital'!C206="yes",1,0)</f>
        <v>0</v>
      </c>
      <c r="C43" s="11">
        <f>IF('T2-1a. Hospital'!D206="yes",1,0)</f>
        <v>0</v>
      </c>
      <c r="D43" s="11">
        <f>IF('T2-1a. Hospital'!E206="yes",1,0)</f>
        <v>0</v>
      </c>
      <c r="E43" s="11">
        <f>IF('T2-1a. Hospital'!F206="yes",1,0)</f>
        <v>0</v>
      </c>
      <c r="F43" s="11">
        <f>IF('T2-1a. Hospital'!G206="yes",1,0)</f>
        <v>0</v>
      </c>
      <c r="G43" s="11">
        <f>IF('T2-1a. Hospital'!H206="yes",1,0)</f>
        <v>1</v>
      </c>
      <c r="H43" s="11">
        <f>IF('T2-1a. Hospital'!I206="yes",1,0)</f>
        <v>1</v>
      </c>
      <c r="I43" s="11">
        <f>IF('T2-1a. Hospital'!J206="yes",1,0)</f>
        <v>0</v>
      </c>
      <c r="J43" s="11">
        <f>IF('T2-1a. Hospital'!K206="yes",1,0)</f>
        <v>0</v>
      </c>
      <c r="K43" s="11">
        <f>IF('T2-1a. Hospital'!L206="yes",1,0)</f>
        <v>1</v>
      </c>
      <c r="L43" s="11">
        <f>AVERAGE(B43:K43)</f>
        <v>0.3</v>
      </c>
    </row>
    <row r="44" spans="1:12">
      <c r="A44" s="5" t="s">
        <v>256</v>
      </c>
      <c r="B44" s="11"/>
    </row>
    <row r="45" spans="1:12">
      <c r="A45" s="6" t="s">
        <v>114</v>
      </c>
      <c r="B45" s="11">
        <f>IF('T2-1a. Hospital'!C210="yes",1,0)</f>
        <v>0</v>
      </c>
      <c r="C45" s="11">
        <f>IF('T2-1a. Hospital'!D210="yes",1,0)</f>
        <v>0</v>
      </c>
      <c r="D45" s="11">
        <f>IF('T2-1a. Hospital'!E210="yes",1,0)</f>
        <v>1</v>
      </c>
      <c r="E45" s="11">
        <f>IF('T2-1a. Hospital'!F210="yes",1,0)</f>
        <v>0</v>
      </c>
      <c r="F45" s="11">
        <f>IF('T2-1a. Hospital'!G210="yes",1,0)</f>
        <v>1</v>
      </c>
      <c r="G45" s="11">
        <f>IF('T2-1a. Hospital'!H210="yes",1,0)</f>
        <v>0</v>
      </c>
      <c r="H45" s="11">
        <f>IF('T2-1a. Hospital'!I210="yes",1,0)</f>
        <v>1</v>
      </c>
      <c r="I45" s="11">
        <f>IF('T2-1a. Hospital'!J210="yes",1,0)</f>
        <v>1</v>
      </c>
      <c r="J45" s="11">
        <f>IF('T2-1a. Hospital'!K210="yes",1,0)</f>
        <v>1</v>
      </c>
      <c r="K45" s="11">
        <f>IF('T2-1a. Hospital'!L210="yes",1,0)</f>
        <v>1</v>
      </c>
      <c r="L45" s="11">
        <f>AVERAGE(B45:K45)</f>
        <v>0.6</v>
      </c>
    </row>
    <row r="46" spans="1:12">
      <c r="A46" s="6" t="s">
        <v>115</v>
      </c>
      <c r="B46" s="11">
        <f>IF('T2-1a. Hospital'!C211="yes",1,0)</f>
        <v>1</v>
      </c>
      <c r="C46" s="11">
        <f>IF('T2-1a. Hospital'!D211="yes",1,0)</f>
        <v>1</v>
      </c>
      <c r="D46" s="11">
        <f>IF('T2-1a. Hospital'!E211="yes",1,0)</f>
        <v>1</v>
      </c>
      <c r="E46" s="11">
        <f>IF('T2-1a. Hospital'!F211="yes",1,0)</f>
        <v>0</v>
      </c>
      <c r="F46" s="11">
        <f>IF('T2-1a. Hospital'!G211="yes",1,0)</f>
        <v>1</v>
      </c>
      <c r="G46" s="11">
        <f>IF('T2-1a. Hospital'!H211="yes",1,0)</f>
        <v>1</v>
      </c>
      <c r="H46" s="11">
        <f>IF('T2-1a. Hospital'!I211="yes",1,0)</f>
        <v>1</v>
      </c>
      <c r="I46" s="11">
        <f>IF('T2-1a. Hospital'!J211="yes",1,0)</f>
        <v>1</v>
      </c>
      <c r="J46" s="11">
        <f>IF('T2-1a. Hospital'!K211="yes",1,0)</f>
        <v>1</v>
      </c>
      <c r="K46" s="11">
        <f>IF('T2-1a. Hospital'!L211="yes",1,0)</f>
        <v>1</v>
      </c>
      <c r="L46" s="11">
        <f>AVERAGE(B46:K46)</f>
        <v>0.9</v>
      </c>
    </row>
    <row r="47" spans="1:12">
      <c r="A47" s="6" t="s">
        <v>235</v>
      </c>
      <c r="B47" s="11">
        <f>IF('T2-1a. Hospital'!C212="yes",1,0)</f>
        <v>0</v>
      </c>
      <c r="C47" s="11">
        <f>IF('T2-1a. Hospital'!D212="yes",1,0)</f>
        <v>0</v>
      </c>
      <c r="D47" s="11">
        <f>IF('T2-1a. Hospital'!E212="yes",1,0)</f>
        <v>1</v>
      </c>
      <c r="E47" s="11">
        <f>IF('T2-1a. Hospital'!F212="yes",1,0)</f>
        <v>1</v>
      </c>
      <c r="F47" s="11">
        <f>IF('T2-1a. Hospital'!G212="yes",1,0)</f>
        <v>0</v>
      </c>
      <c r="G47" s="11">
        <f>IF('T2-1a. Hospital'!H212="yes",1,0)</f>
        <v>0</v>
      </c>
      <c r="H47" s="11">
        <f>IF('T2-1a. Hospital'!I212="yes",1,0)</f>
        <v>1</v>
      </c>
      <c r="I47" s="11">
        <f>IF('T2-1a. Hospital'!J212="yes",1,0)</f>
        <v>1</v>
      </c>
      <c r="J47" s="11">
        <f>IF('T2-1a. Hospital'!K212="yes",1,0)</f>
        <v>0</v>
      </c>
      <c r="K47" s="11">
        <f>IF('T2-1a. Hospital'!L212="yes",1,0)</f>
        <v>1</v>
      </c>
      <c r="L47" s="11">
        <f>AVERAGE(B47:K47)</f>
        <v>0.5</v>
      </c>
    </row>
    <row r="48" spans="1:12">
      <c r="A48" s="53"/>
      <c r="B48" s="48"/>
      <c r="C48" s="48"/>
      <c r="D48" s="48"/>
      <c r="E48" s="48"/>
      <c r="F48" s="48"/>
      <c r="G48" s="48"/>
      <c r="H48" s="48"/>
      <c r="I48" s="48"/>
      <c r="J48" s="48"/>
      <c r="K48" s="48"/>
      <c r="L48" s="48"/>
    </row>
    <row r="49" spans="2:2">
      <c r="B49" s="11"/>
    </row>
    <row r="50" spans="2:2">
      <c r="B50" s="11"/>
    </row>
    <row r="51" spans="2:2">
      <c r="B51" s="11"/>
    </row>
    <row r="52" spans="2:2">
      <c r="B52" s="11"/>
    </row>
    <row r="53" spans="2:2">
      <c r="B53" s="11"/>
    </row>
    <row r="54" spans="2:2">
      <c r="B54" s="11"/>
    </row>
    <row r="55" spans="2:2">
      <c r="B55" s="11"/>
    </row>
    <row r="56" spans="2:2">
      <c r="B56" s="11"/>
    </row>
    <row r="57" spans="2:2">
      <c r="B57" s="11"/>
    </row>
    <row r="58" spans="2:2">
      <c r="B58" s="11"/>
    </row>
    <row r="59" spans="2:2">
      <c r="B59" s="11"/>
    </row>
    <row r="60" spans="2:2">
      <c r="B60" s="11"/>
    </row>
    <row r="61" spans="2:2">
      <c r="B61" s="11"/>
    </row>
    <row r="62" spans="2:2">
      <c r="B62" s="11"/>
    </row>
    <row r="63" spans="2:2">
      <c r="B63" s="11"/>
    </row>
  </sheetData>
  <phoneticPr fontId="2" type="noConversion"/>
  <pageMargins left="0.75" right="0.75" top="1" bottom="1" header="0.5" footer="0.5"/>
  <pageSetup paperSize="9" scale="40" orientation="portrait" r:id="rId1"/>
  <headerFooter alignWithMargins="0"/>
</worksheet>
</file>

<file path=xl/worksheets/sheet4.xml><?xml version="1.0" encoding="utf-8"?>
<worksheet xmlns="http://schemas.openxmlformats.org/spreadsheetml/2006/main" xmlns:r="http://schemas.openxmlformats.org/officeDocument/2006/relationships">
  <dimension ref="A1:L215"/>
  <sheetViews>
    <sheetView zoomScale="70" workbookViewId="0">
      <pane ySplit="3" topLeftCell="A88" activePane="bottomLeft" state="frozen"/>
      <selection activeCell="E6" sqref="E6"/>
      <selection pane="bottomLeft" activeCell="B1" sqref="B1"/>
    </sheetView>
  </sheetViews>
  <sheetFormatPr defaultRowHeight="12.75"/>
  <cols>
    <col min="1" max="1" width="6.28515625" style="20" customWidth="1"/>
    <col min="2" max="2" width="110" style="12" customWidth="1"/>
    <col min="3" max="3" width="9.140625" style="12"/>
    <col min="4" max="16384" width="9.140625" style="11"/>
  </cols>
  <sheetData>
    <row r="1" spans="1:12" ht="15.75">
      <c r="B1" s="75" t="s">
        <v>325</v>
      </c>
      <c r="C1" s="3"/>
    </row>
    <row r="2" spans="1:12">
      <c r="B2" s="3"/>
      <c r="C2" s="3"/>
    </row>
    <row r="3" spans="1:12">
      <c r="A3" s="51"/>
      <c r="B3" s="43"/>
      <c r="C3" s="44" t="s">
        <v>214</v>
      </c>
      <c r="D3" s="45" t="s">
        <v>116</v>
      </c>
      <c r="E3" s="45" t="s">
        <v>142</v>
      </c>
      <c r="F3" s="45" t="s">
        <v>123</v>
      </c>
      <c r="G3" s="45" t="s">
        <v>164</v>
      </c>
      <c r="H3" s="45" t="s">
        <v>165</v>
      </c>
      <c r="I3" s="45" t="s">
        <v>192</v>
      </c>
      <c r="J3" s="45" t="s">
        <v>132</v>
      </c>
      <c r="K3" s="45" t="s">
        <v>138</v>
      </c>
      <c r="L3" s="45" t="s">
        <v>146</v>
      </c>
    </row>
    <row r="4" spans="1:12">
      <c r="C4" s="12" t="s">
        <v>257</v>
      </c>
      <c r="J4" s="61"/>
    </row>
    <row r="5" spans="1:12">
      <c r="B5" s="4" t="s">
        <v>0</v>
      </c>
      <c r="C5" s="4"/>
    </row>
    <row r="7" spans="1:12">
      <c r="A7" s="20">
        <v>1</v>
      </c>
      <c r="B7" s="5" t="s">
        <v>5</v>
      </c>
      <c r="C7" s="5"/>
    </row>
    <row r="8" spans="1:12">
      <c r="B8" s="6" t="s">
        <v>3</v>
      </c>
      <c r="C8" s="5" t="s">
        <v>122</v>
      </c>
      <c r="D8" s="11" t="s">
        <v>122</v>
      </c>
      <c r="E8" s="11" t="s">
        <v>122</v>
      </c>
      <c r="F8" s="11" t="s">
        <v>122</v>
      </c>
      <c r="G8" s="11" t="s">
        <v>122</v>
      </c>
      <c r="H8" s="11" t="s">
        <v>122</v>
      </c>
      <c r="I8" s="64" t="s">
        <v>122</v>
      </c>
      <c r="J8" s="11" t="s">
        <v>122</v>
      </c>
      <c r="K8" s="11" t="s">
        <v>122</v>
      </c>
      <c r="L8" s="11" t="s">
        <v>122</v>
      </c>
    </row>
    <row r="9" spans="1:12">
      <c r="B9" s="6" t="s">
        <v>1</v>
      </c>
      <c r="C9" s="5"/>
      <c r="I9" s="65"/>
    </row>
    <row r="10" spans="1:12">
      <c r="B10" s="6" t="s">
        <v>4</v>
      </c>
      <c r="C10" s="5" t="s">
        <v>117</v>
      </c>
      <c r="D10" s="11" t="s">
        <v>122</v>
      </c>
      <c r="E10" s="11" t="s">
        <v>122</v>
      </c>
      <c r="F10" s="11" t="s">
        <v>122</v>
      </c>
      <c r="G10" s="11" t="s">
        <v>122</v>
      </c>
      <c r="H10" s="11" t="s">
        <v>117</v>
      </c>
      <c r="I10" s="64" t="s">
        <v>122</v>
      </c>
      <c r="J10" s="11" t="s">
        <v>122</v>
      </c>
      <c r="K10" s="11" t="s">
        <v>122</v>
      </c>
      <c r="L10" s="11" t="s">
        <v>122</v>
      </c>
    </row>
    <row r="11" spans="1:12">
      <c r="B11" s="6" t="s">
        <v>2</v>
      </c>
      <c r="C11" s="5"/>
      <c r="G11" s="1"/>
    </row>
    <row r="12" spans="1:12">
      <c r="B12" s="6" t="s">
        <v>178</v>
      </c>
      <c r="C12" s="1" t="s">
        <v>215</v>
      </c>
      <c r="E12" s="11" t="s">
        <v>296</v>
      </c>
      <c r="F12" s="17" t="s">
        <v>286</v>
      </c>
      <c r="G12" s="1"/>
      <c r="H12" s="17" t="s">
        <v>277</v>
      </c>
      <c r="I12" s="17" t="s">
        <v>295</v>
      </c>
    </row>
    <row r="13" spans="1:12">
      <c r="B13" s="6"/>
      <c r="C13" s="5"/>
      <c r="F13" s="1"/>
      <c r="G13" s="1"/>
      <c r="H13" s="17"/>
      <c r="I13" s="17"/>
    </row>
    <row r="14" spans="1:12">
      <c r="A14" s="20">
        <v>2</v>
      </c>
      <c r="B14" s="5" t="s">
        <v>6</v>
      </c>
      <c r="C14" s="5"/>
    </row>
    <row r="15" spans="1:12">
      <c r="B15" s="6" t="s">
        <v>7</v>
      </c>
      <c r="C15" s="5"/>
      <c r="H15" s="11" t="s">
        <v>117</v>
      </c>
      <c r="I15" s="65"/>
    </row>
    <row r="16" spans="1:12">
      <c r="B16" s="6" t="s">
        <v>8</v>
      </c>
      <c r="C16" s="5"/>
      <c r="H16" s="11" t="s">
        <v>117</v>
      </c>
      <c r="I16" s="65"/>
    </row>
    <row r="17" spans="1:12">
      <c r="B17" s="6" t="s">
        <v>9</v>
      </c>
      <c r="C17" s="5"/>
      <c r="I17" s="65"/>
    </row>
    <row r="18" spans="1:12">
      <c r="B18" s="6" t="s">
        <v>10</v>
      </c>
      <c r="C18" s="5"/>
      <c r="H18" s="11" t="s">
        <v>117</v>
      </c>
      <c r="I18" s="65"/>
    </row>
    <row r="19" spans="1:12">
      <c r="B19" s="6" t="s">
        <v>11</v>
      </c>
      <c r="C19" s="5" t="s">
        <v>117</v>
      </c>
      <c r="I19" s="65"/>
    </row>
    <row r="20" spans="1:12">
      <c r="B20" s="6" t="s">
        <v>12</v>
      </c>
      <c r="C20" s="5"/>
      <c r="H20" s="11" t="s">
        <v>117</v>
      </c>
      <c r="I20" s="65"/>
    </row>
    <row r="21" spans="1:12">
      <c r="B21" s="6" t="s">
        <v>13</v>
      </c>
      <c r="C21" s="5"/>
      <c r="H21" s="11" t="s">
        <v>117</v>
      </c>
      <c r="I21" s="65"/>
    </row>
    <row r="22" spans="1:12">
      <c r="B22" s="6" t="s">
        <v>14</v>
      </c>
      <c r="C22" s="5"/>
      <c r="H22" s="11" t="s">
        <v>117</v>
      </c>
      <c r="I22" s="65"/>
    </row>
    <row r="23" spans="1:12">
      <c r="B23" s="6" t="s">
        <v>15</v>
      </c>
      <c r="C23" s="5"/>
      <c r="I23" s="65"/>
    </row>
    <row r="24" spans="1:12">
      <c r="B24" s="6" t="s">
        <v>178</v>
      </c>
      <c r="C24" s="5"/>
      <c r="I24" s="66"/>
    </row>
    <row r="25" spans="1:12">
      <c r="B25" s="6"/>
      <c r="C25" s="5"/>
    </row>
    <row r="26" spans="1:12">
      <c r="A26" s="20">
        <v>3</v>
      </c>
      <c r="B26" s="5" t="s">
        <v>17</v>
      </c>
      <c r="C26" s="5" t="s">
        <v>122</v>
      </c>
      <c r="D26" s="11" t="s">
        <v>122</v>
      </c>
      <c r="E26" s="11" t="s">
        <v>122</v>
      </c>
      <c r="F26" s="11" t="s">
        <v>122</v>
      </c>
      <c r="G26" s="11" t="s">
        <v>122</v>
      </c>
      <c r="H26" s="11" t="s">
        <v>122</v>
      </c>
      <c r="I26" s="11" t="s">
        <v>122</v>
      </c>
      <c r="J26" s="11" t="s">
        <v>122</v>
      </c>
      <c r="K26" s="11" t="s">
        <v>122</v>
      </c>
      <c r="L26" s="11" t="s">
        <v>122</v>
      </c>
    </row>
    <row r="27" spans="1:12">
      <c r="B27" s="12" t="s">
        <v>16</v>
      </c>
    </row>
    <row r="28" spans="1:12">
      <c r="B28" s="6" t="s">
        <v>18</v>
      </c>
      <c r="C28" s="5"/>
    </row>
    <row r="29" spans="1:12">
      <c r="B29" s="6" t="s">
        <v>178</v>
      </c>
      <c r="C29" s="5"/>
    </row>
    <row r="30" spans="1:12">
      <c r="B30" s="6"/>
      <c r="C30" s="5"/>
      <c r="H30" s="65"/>
    </row>
    <row r="31" spans="1:12">
      <c r="A31" s="20">
        <v>4</v>
      </c>
      <c r="B31" s="5" t="s">
        <v>19</v>
      </c>
      <c r="C31" s="5" t="s">
        <v>122</v>
      </c>
      <c r="D31" s="11" t="s">
        <v>122</v>
      </c>
      <c r="E31" s="11" t="s">
        <v>122</v>
      </c>
      <c r="F31" s="11" t="s">
        <v>122</v>
      </c>
      <c r="G31" s="11" t="s">
        <v>122</v>
      </c>
      <c r="H31" s="65" t="s">
        <v>122</v>
      </c>
      <c r="I31" s="11" t="s">
        <v>122</v>
      </c>
      <c r="J31" s="11" t="s">
        <v>122</v>
      </c>
      <c r="K31" s="11" t="s">
        <v>122</v>
      </c>
      <c r="L31" s="11" t="s">
        <v>122</v>
      </c>
    </row>
    <row r="32" spans="1:12">
      <c r="B32" s="5" t="s">
        <v>21</v>
      </c>
      <c r="C32" s="5" t="s">
        <v>117</v>
      </c>
      <c r="D32" s="11" t="s">
        <v>122</v>
      </c>
      <c r="E32" s="11" t="s">
        <v>117</v>
      </c>
      <c r="F32" s="11" t="s">
        <v>122</v>
      </c>
      <c r="G32" s="11" t="s">
        <v>117</v>
      </c>
      <c r="H32" s="65" t="s">
        <v>117</v>
      </c>
      <c r="I32" s="11" t="s">
        <v>122</v>
      </c>
      <c r="J32" s="11" t="s">
        <v>122</v>
      </c>
      <c r="K32" s="11" t="s">
        <v>122</v>
      </c>
      <c r="L32" s="11" t="s">
        <v>122</v>
      </c>
    </row>
    <row r="33" spans="1:12">
      <c r="B33" s="5" t="s">
        <v>20</v>
      </c>
      <c r="C33" s="5"/>
      <c r="E33" s="69" t="s">
        <v>309</v>
      </c>
    </row>
    <row r="34" spans="1:12">
      <c r="B34" s="13" t="s">
        <v>22</v>
      </c>
      <c r="E34" s="67"/>
      <c r="G34" s="8" t="s">
        <v>166</v>
      </c>
      <c r="K34" s="11" t="s">
        <v>289</v>
      </c>
    </row>
    <row r="35" spans="1:12">
      <c r="B35" s="18" t="s">
        <v>178</v>
      </c>
      <c r="C35" s="2"/>
      <c r="G35" s="8"/>
      <c r="H35" s="16" t="s">
        <v>319</v>
      </c>
    </row>
    <row r="36" spans="1:12">
      <c r="B36" s="13"/>
      <c r="G36" s="8"/>
    </row>
    <row r="37" spans="1:12" ht="12.75" customHeight="1">
      <c r="A37" s="20">
        <v>5</v>
      </c>
      <c r="B37" s="5" t="s">
        <v>23</v>
      </c>
      <c r="C37" s="5" t="s">
        <v>122</v>
      </c>
      <c r="D37" s="11" t="s">
        <v>122</v>
      </c>
      <c r="E37" s="72" t="s">
        <v>122</v>
      </c>
      <c r="F37" s="11" t="s">
        <v>122</v>
      </c>
      <c r="G37" s="11" t="s">
        <v>122</v>
      </c>
      <c r="H37" s="11" t="s">
        <v>117</v>
      </c>
      <c r="J37" s="11" t="s">
        <v>122</v>
      </c>
      <c r="K37" s="9" t="s">
        <v>122</v>
      </c>
      <c r="L37" s="11" t="s">
        <v>122</v>
      </c>
    </row>
    <row r="38" spans="1:12">
      <c r="B38" s="13" t="s">
        <v>22</v>
      </c>
      <c r="C38" s="34"/>
      <c r="K38" s="16" t="s">
        <v>174</v>
      </c>
    </row>
    <row r="39" spans="1:12">
      <c r="B39" s="18" t="s">
        <v>178</v>
      </c>
      <c r="C39" s="35" t="s">
        <v>223</v>
      </c>
      <c r="F39" s="11" t="s">
        <v>287</v>
      </c>
      <c r="H39" s="11" t="s">
        <v>276</v>
      </c>
    </row>
    <row r="40" spans="1:12">
      <c r="B40" s="13"/>
      <c r="K40" s="16"/>
    </row>
    <row r="41" spans="1:12">
      <c r="A41" s="20">
        <v>6</v>
      </c>
      <c r="B41" s="5" t="s">
        <v>24</v>
      </c>
      <c r="C41" s="5"/>
      <c r="D41" s="11" t="s">
        <v>122</v>
      </c>
      <c r="E41" s="11" t="s">
        <v>122</v>
      </c>
      <c r="F41" s="11" t="s">
        <v>122</v>
      </c>
      <c r="G41" s="11" t="s">
        <v>122</v>
      </c>
      <c r="H41" s="11" t="s">
        <v>175</v>
      </c>
      <c r="J41" s="11" t="s">
        <v>122</v>
      </c>
      <c r="L41" s="11" t="s">
        <v>122</v>
      </c>
    </row>
    <row r="42" spans="1:12">
      <c r="B42" s="13" t="s">
        <v>22</v>
      </c>
    </row>
    <row r="43" spans="1:12">
      <c r="B43" s="18" t="s">
        <v>178</v>
      </c>
      <c r="C43" s="2"/>
      <c r="D43" s="11" t="s">
        <v>179</v>
      </c>
      <c r="I43" s="1" t="s">
        <v>204</v>
      </c>
      <c r="J43" s="1"/>
    </row>
    <row r="44" spans="1:12">
      <c r="B44" s="13"/>
    </row>
    <row r="46" spans="1:12">
      <c r="B46" s="4" t="s">
        <v>25</v>
      </c>
      <c r="C46" s="4"/>
    </row>
    <row r="48" spans="1:12" ht="25.5">
      <c r="A48" s="20">
        <v>7</v>
      </c>
      <c r="B48" s="5" t="s">
        <v>26</v>
      </c>
      <c r="C48" s="5" t="s">
        <v>117</v>
      </c>
      <c r="D48" s="11" t="s">
        <v>117</v>
      </c>
      <c r="E48" s="9" t="s">
        <v>117</v>
      </c>
      <c r="F48" s="9" t="s">
        <v>117</v>
      </c>
      <c r="G48" s="9" t="s">
        <v>117</v>
      </c>
      <c r="H48" s="9" t="s">
        <v>175</v>
      </c>
      <c r="I48" s="9" t="s">
        <v>117</v>
      </c>
      <c r="J48" s="11" t="s">
        <v>122</v>
      </c>
      <c r="K48" s="11" t="s">
        <v>117</v>
      </c>
      <c r="L48" s="11" t="s">
        <v>117</v>
      </c>
    </row>
    <row r="49" spans="1:12">
      <c r="B49" s="6" t="s">
        <v>27</v>
      </c>
      <c r="C49" s="5" t="s">
        <v>117</v>
      </c>
      <c r="E49" s="72"/>
      <c r="G49" s="9" t="s">
        <v>117</v>
      </c>
      <c r="I49" s="11" t="s">
        <v>117</v>
      </c>
      <c r="K49" s="11" t="s">
        <v>117</v>
      </c>
      <c r="L49" s="14">
        <v>0.2</v>
      </c>
    </row>
    <row r="50" spans="1:12">
      <c r="B50" s="6" t="s">
        <v>28</v>
      </c>
      <c r="C50" s="5"/>
      <c r="E50" s="72" t="s">
        <v>298</v>
      </c>
      <c r="G50" s="9" t="s">
        <v>117</v>
      </c>
      <c r="K50" s="11" t="s">
        <v>117</v>
      </c>
    </row>
    <row r="51" spans="1:12">
      <c r="B51" s="6" t="s">
        <v>29</v>
      </c>
      <c r="C51" s="5"/>
      <c r="E51" s="72" t="s">
        <v>298</v>
      </c>
      <c r="G51" s="9" t="s">
        <v>117</v>
      </c>
      <c r="I51" s="14">
        <v>1</v>
      </c>
      <c r="K51" s="11" t="s">
        <v>117</v>
      </c>
    </row>
    <row r="52" spans="1:12">
      <c r="B52" s="6" t="s">
        <v>30</v>
      </c>
      <c r="C52" s="5"/>
      <c r="F52" s="11" t="s">
        <v>159</v>
      </c>
      <c r="G52" s="9" t="s">
        <v>117</v>
      </c>
      <c r="I52" s="14">
        <v>1</v>
      </c>
      <c r="K52" s="11" t="s">
        <v>117</v>
      </c>
    </row>
    <row r="53" spans="1:12">
      <c r="B53" s="6" t="s">
        <v>31</v>
      </c>
      <c r="C53" s="5"/>
      <c r="F53" s="11" t="s">
        <v>159</v>
      </c>
      <c r="G53" s="9" t="s">
        <v>117</v>
      </c>
      <c r="I53" s="14">
        <v>1</v>
      </c>
      <c r="K53" s="11" t="s">
        <v>117</v>
      </c>
    </row>
    <row r="54" spans="1:12">
      <c r="B54" s="6" t="s">
        <v>32</v>
      </c>
      <c r="C54" s="5"/>
      <c r="E54" s="71"/>
      <c r="F54" s="11" t="s">
        <v>159</v>
      </c>
      <c r="G54" s="9" t="s">
        <v>117</v>
      </c>
      <c r="I54" s="14">
        <v>1</v>
      </c>
      <c r="K54" s="11" t="s">
        <v>117</v>
      </c>
    </row>
    <row r="55" spans="1:12">
      <c r="B55" s="6" t="s">
        <v>33</v>
      </c>
      <c r="C55" s="5" t="s">
        <v>117</v>
      </c>
      <c r="D55" s="11" t="s">
        <v>117</v>
      </c>
      <c r="E55" s="70">
        <v>1</v>
      </c>
      <c r="F55" s="11" t="s">
        <v>159</v>
      </c>
      <c r="G55" s="9" t="s">
        <v>117</v>
      </c>
      <c r="K55" s="11" t="s">
        <v>117</v>
      </c>
    </row>
    <row r="56" spans="1:12">
      <c r="B56" s="6" t="s">
        <v>34</v>
      </c>
      <c r="C56" s="5" t="s">
        <v>117</v>
      </c>
      <c r="K56" s="11" t="s">
        <v>117</v>
      </c>
    </row>
    <row r="57" spans="1:12">
      <c r="B57" s="6" t="s">
        <v>178</v>
      </c>
      <c r="C57" s="17" t="s">
        <v>216</v>
      </c>
      <c r="D57" s="62" t="s">
        <v>258</v>
      </c>
      <c r="E57" s="9" t="s">
        <v>315</v>
      </c>
      <c r="F57" s="9" t="s">
        <v>288</v>
      </c>
      <c r="G57" s="8" t="s">
        <v>262</v>
      </c>
      <c r="I57" s="1" t="s">
        <v>205</v>
      </c>
      <c r="K57" s="15" t="s">
        <v>290</v>
      </c>
    </row>
    <row r="58" spans="1:12">
      <c r="B58" s="6"/>
      <c r="C58" s="5"/>
      <c r="K58" s="15"/>
    </row>
    <row r="59" spans="1:12" ht="25.5">
      <c r="A59" s="20">
        <v>8</v>
      </c>
      <c r="B59" s="5" t="s">
        <v>35</v>
      </c>
      <c r="C59" s="5"/>
      <c r="G59" s="11" t="s">
        <v>117</v>
      </c>
      <c r="H59" s="11" t="s">
        <v>175</v>
      </c>
    </row>
    <row r="60" spans="1:12">
      <c r="B60" s="6" t="s">
        <v>36</v>
      </c>
      <c r="C60" s="5"/>
    </row>
    <row r="61" spans="1:12">
      <c r="B61" s="6" t="s">
        <v>37</v>
      </c>
      <c r="C61" s="5"/>
    </row>
    <row r="62" spans="1:12">
      <c r="B62" s="6" t="s">
        <v>38</v>
      </c>
      <c r="C62" s="5"/>
      <c r="G62" s="11" t="s">
        <v>117</v>
      </c>
    </row>
    <row r="63" spans="1:12">
      <c r="B63" s="6" t="s">
        <v>178</v>
      </c>
      <c r="C63" s="5"/>
      <c r="G63" s="11" t="s">
        <v>167</v>
      </c>
    </row>
    <row r="64" spans="1:12">
      <c r="B64" s="6"/>
      <c r="C64" s="5"/>
    </row>
    <row r="65" spans="1:12" ht="25.5" customHeight="1">
      <c r="A65" s="20">
        <v>9</v>
      </c>
      <c r="B65" s="5" t="s">
        <v>39</v>
      </c>
      <c r="C65" s="5"/>
      <c r="D65" s="11" t="s">
        <v>117</v>
      </c>
      <c r="E65" s="9" t="s">
        <v>117</v>
      </c>
      <c r="F65" s="11" t="s">
        <v>117</v>
      </c>
      <c r="G65" s="11" t="s">
        <v>117</v>
      </c>
      <c r="H65" s="11" t="s">
        <v>175</v>
      </c>
      <c r="I65" s="11" t="s">
        <v>117</v>
      </c>
    </row>
    <row r="66" spans="1:12">
      <c r="B66" s="6" t="s">
        <v>27</v>
      </c>
      <c r="C66" s="5"/>
      <c r="F66" s="11" t="s">
        <v>117</v>
      </c>
    </row>
    <row r="67" spans="1:12">
      <c r="B67" s="6" t="s">
        <v>28</v>
      </c>
      <c r="C67" s="5"/>
      <c r="F67" s="11" t="s">
        <v>117</v>
      </c>
      <c r="I67" s="11" t="s">
        <v>117</v>
      </c>
    </row>
    <row r="68" spans="1:12">
      <c r="B68" s="6" t="s">
        <v>29</v>
      </c>
      <c r="C68" s="5"/>
      <c r="E68" s="9" t="s">
        <v>117</v>
      </c>
      <c r="F68" s="11" t="s">
        <v>117</v>
      </c>
      <c r="I68" s="11" t="s">
        <v>117</v>
      </c>
    </row>
    <row r="69" spans="1:12">
      <c r="B69" s="6" t="s">
        <v>30</v>
      </c>
      <c r="C69" s="5"/>
      <c r="E69" s="9" t="s">
        <v>117</v>
      </c>
      <c r="F69" s="11" t="s">
        <v>117</v>
      </c>
      <c r="I69" s="11" t="s">
        <v>117</v>
      </c>
    </row>
    <row r="70" spans="1:12">
      <c r="B70" s="6" t="s">
        <v>32</v>
      </c>
      <c r="C70" s="5"/>
      <c r="F70" s="11" t="s">
        <v>117</v>
      </c>
      <c r="I70" s="11" t="s">
        <v>117</v>
      </c>
    </row>
    <row r="71" spans="1:12">
      <c r="B71" s="6" t="s">
        <v>33</v>
      </c>
      <c r="C71" s="5"/>
      <c r="F71" s="11" t="s">
        <v>117</v>
      </c>
      <c r="G71" s="11" t="s">
        <v>117</v>
      </c>
      <c r="I71" s="11" t="s">
        <v>175</v>
      </c>
    </row>
    <row r="72" spans="1:12">
      <c r="B72" s="6" t="s">
        <v>34</v>
      </c>
      <c r="C72" s="5"/>
      <c r="F72" s="11" t="s">
        <v>117</v>
      </c>
      <c r="I72" s="11" t="s">
        <v>117</v>
      </c>
    </row>
    <row r="73" spans="1:12">
      <c r="B73" s="6" t="s">
        <v>178</v>
      </c>
      <c r="C73" s="5"/>
      <c r="D73" s="11" t="s">
        <v>259</v>
      </c>
      <c r="E73" s="9" t="s">
        <v>299</v>
      </c>
      <c r="F73" s="9" t="s">
        <v>160</v>
      </c>
      <c r="I73" s="11" t="s">
        <v>264</v>
      </c>
    </row>
    <row r="74" spans="1:12">
      <c r="B74" s="6"/>
      <c r="C74" s="5"/>
    </row>
    <row r="75" spans="1:12" ht="24.75" customHeight="1">
      <c r="A75" s="20">
        <v>10</v>
      </c>
      <c r="B75" s="5" t="s">
        <v>40</v>
      </c>
      <c r="C75" s="5"/>
      <c r="D75" s="11" t="s">
        <v>117</v>
      </c>
      <c r="E75" s="11" t="s">
        <v>117</v>
      </c>
      <c r="F75" s="1" t="s">
        <v>117</v>
      </c>
      <c r="G75" s="1" t="s">
        <v>117</v>
      </c>
      <c r="H75" s="1" t="s">
        <v>175</v>
      </c>
      <c r="I75" s="1" t="s">
        <v>117</v>
      </c>
      <c r="J75" s="11" t="s">
        <v>117</v>
      </c>
      <c r="K75"/>
      <c r="L75" s="11" t="s">
        <v>117</v>
      </c>
    </row>
    <row r="76" spans="1:12">
      <c r="B76" s="6" t="s">
        <v>27</v>
      </c>
      <c r="C76" s="5"/>
      <c r="E76" s="67"/>
      <c r="F76" s="11" t="s">
        <v>117</v>
      </c>
      <c r="G76" s="11" t="s">
        <v>117</v>
      </c>
      <c r="K76"/>
      <c r="L76" s="11" t="s">
        <v>117</v>
      </c>
    </row>
    <row r="77" spans="1:12">
      <c r="B77" s="6" t="s">
        <v>28</v>
      </c>
      <c r="C77" s="5"/>
      <c r="D77" s="11" t="s">
        <v>117</v>
      </c>
      <c r="E77" s="67" t="s">
        <v>117</v>
      </c>
      <c r="F77" s="11" t="s">
        <v>117</v>
      </c>
      <c r="K77"/>
    </row>
    <row r="78" spans="1:12">
      <c r="B78" s="6" t="s">
        <v>29</v>
      </c>
      <c r="C78" s="5"/>
      <c r="E78" s="67"/>
      <c r="F78" s="11" t="s">
        <v>117</v>
      </c>
      <c r="I78" s="11" t="s">
        <v>117</v>
      </c>
      <c r="J78" s="11" t="s">
        <v>117</v>
      </c>
      <c r="K78"/>
      <c r="L78" s="11" t="s">
        <v>117</v>
      </c>
    </row>
    <row r="79" spans="1:12">
      <c r="B79" s="6" t="s">
        <v>178</v>
      </c>
      <c r="C79" s="5"/>
      <c r="D79" s="11" t="s">
        <v>155</v>
      </c>
      <c r="E79" s="9" t="s">
        <v>307</v>
      </c>
      <c r="F79" s="1" t="s">
        <v>125</v>
      </c>
      <c r="I79" s="1" t="s">
        <v>206</v>
      </c>
      <c r="J79" s="11" t="s">
        <v>133</v>
      </c>
      <c r="K79"/>
      <c r="L79" s="11" t="s">
        <v>184</v>
      </c>
    </row>
    <row r="80" spans="1:12">
      <c r="B80" s="6"/>
      <c r="C80" s="5"/>
      <c r="K80"/>
    </row>
    <row r="81" spans="1:12">
      <c r="A81" s="20">
        <v>11</v>
      </c>
      <c r="B81" s="5" t="s">
        <v>41</v>
      </c>
      <c r="C81" s="5"/>
      <c r="D81" s="9" t="s">
        <v>117</v>
      </c>
      <c r="E81" s="11" t="s">
        <v>117</v>
      </c>
      <c r="G81" s="11" t="s">
        <v>117</v>
      </c>
      <c r="H81" s="11" t="s">
        <v>175</v>
      </c>
      <c r="L81" s="11" t="s">
        <v>117</v>
      </c>
    </row>
    <row r="82" spans="1:12">
      <c r="B82" s="6" t="s">
        <v>27</v>
      </c>
      <c r="C82" s="5"/>
      <c r="D82" s="63"/>
      <c r="E82" s="67"/>
      <c r="G82" s="11" t="s">
        <v>117</v>
      </c>
      <c r="L82" s="11" t="s">
        <v>117</v>
      </c>
    </row>
    <row r="83" spans="1:12">
      <c r="B83" s="6" t="s">
        <v>28</v>
      </c>
      <c r="C83" s="5"/>
      <c r="D83" s="63"/>
      <c r="E83" s="11" t="s">
        <v>117</v>
      </c>
    </row>
    <row r="84" spans="1:12">
      <c r="B84" s="6" t="s">
        <v>29</v>
      </c>
      <c r="C84" s="5"/>
      <c r="D84" s="63"/>
      <c r="E84" s="67"/>
      <c r="L84" s="11" t="s">
        <v>117</v>
      </c>
    </row>
    <row r="85" spans="1:12">
      <c r="B85" s="6" t="s">
        <v>178</v>
      </c>
      <c r="C85" s="5"/>
      <c r="D85" s="9" t="s">
        <v>260</v>
      </c>
      <c r="E85" s="9" t="s">
        <v>312</v>
      </c>
      <c r="I85" s="1" t="s">
        <v>207</v>
      </c>
      <c r="L85" s="11" t="s">
        <v>184</v>
      </c>
    </row>
    <row r="86" spans="1:12">
      <c r="B86" s="6"/>
      <c r="C86" s="5"/>
    </row>
    <row r="88" spans="1:12">
      <c r="B88" s="4" t="s">
        <v>42</v>
      </c>
      <c r="C88" s="4"/>
    </row>
    <row r="90" spans="1:12" ht="25.5">
      <c r="A90" s="20">
        <v>12</v>
      </c>
      <c r="B90" s="5" t="s">
        <v>43</v>
      </c>
      <c r="C90" s="5"/>
      <c r="G90" s="9"/>
      <c r="H90" s="9"/>
      <c r="I90" s="9"/>
    </row>
    <row r="91" spans="1:12">
      <c r="B91" s="6" t="s">
        <v>44</v>
      </c>
      <c r="C91" s="5"/>
    </row>
    <row r="92" spans="1:12">
      <c r="B92" s="6" t="s">
        <v>45</v>
      </c>
      <c r="C92" s="5"/>
      <c r="G92" s="11" t="s">
        <v>117</v>
      </c>
    </row>
    <row r="93" spans="1:12">
      <c r="B93" s="6" t="s">
        <v>46</v>
      </c>
      <c r="C93" s="5"/>
      <c r="H93" s="1" t="s">
        <v>117</v>
      </c>
    </row>
    <row r="94" spans="1:12">
      <c r="B94" s="6" t="s">
        <v>47</v>
      </c>
      <c r="C94" s="5"/>
      <c r="H94" s="9" t="s">
        <v>117</v>
      </c>
    </row>
    <row r="95" spans="1:12">
      <c r="B95" s="6" t="s">
        <v>48</v>
      </c>
      <c r="C95" s="5" t="s">
        <v>117</v>
      </c>
      <c r="E95" s="72" t="s">
        <v>117</v>
      </c>
      <c r="H95" s="9"/>
    </row>
    <row r="96" spans="1:12">
      <c r="B96" s="6" t="s">
        <v>178</v>
      </c>
      <c r="C96" s="5"/>
      <c r="F96" s="9" t="s">
        <v>161</v>
      </c>
      <c r="G96" s="11" t="s">
        <v>263</v>
      </c>
      <c r="H96" s="68" t="s">
        <v>278</v>
      </c>
    </row>
    <row r="97" spans="1:12">
      <c r="B97" s="6"/>
      <c r="C97" s="5"/>
    </row>
    <row r="99" spans="1:12">
      <c r="B99" s="4" t="s">
        <v>49</v>
      </c>
      <c r="C99" s="4"/>
    </row>
    <row r="101" spans="1:12">
      <c r="A101" s="20" t="s">
        <v>51</v>
      </c>
      <c r="B101" s="5" t="s">
        <v>50</v>
      </c>
      <c r="C101" s="5"/>
    </row>
    <row r="102" spans="1:12">
      <c r="B102" s="6" t="s">
        <v>44</v>
      </c>
      <c r="C102" s="5"/>
    </row>
    <row r="103" spans="1:12">
      <c r="B103" s="6" t="s">
        <v>54</v>
      </c>
      <c r="C103" s="5"/>
    </row>
    <row r="104" spans="1:12">
      <c r="B104" s="6" t="s">
        <v>55</v>
      </c>
      <c r="C104" s="5"/>
      <c r="H104" s="11" t="s">
        <v>117</v>
      </c>
    </row>
    <row r="105" spans="1:12">
      <c r="B105" s="6" t="s">
        <v>56</v>
      </c>
      <c r="C105" s="5"/>
    </row>
    <row r="106" spans="1:12">
      <c r="B106" s="6" t="s">
        <v>178</v>
      </c>
      <c r="C106" s="5"/>
    </row>
    <row r="107" spans="1:12">
      <c r="B107" s="6"/>
      <c r="C107" s="5"/>
    </row>
    <row r="109" spans="1:12">
      <c r="B109" s="4" t="s">
        <v>57</v>
      </c>
      <c r="C109" s="4"/>
    </row>
    <row r="111" spans="1:12">
      <c r="A111" s="20">
        <v>14</v>
      </c>
      <c r="B111" s="5" t="s">
        <v>58</v>
      </c>
      <c r="C111" s="5"/>
    </row>
    <row r="112" spans="1:12">
      <c r="B112" s="6" t="s">
        <v>60</v>
      </c>
      <c r="C112" s="5" t="s">
        <v>117</v>
      </c>
      <c r="D112" s="11" t="s">
        <v>117</v>
      </c>
      <c r="E112" s="11" t="s">
        <v>117</v>
      </c>
      <c r="F112" s="11" t="s">
        <v>117</v>
      </c>
      <c r="G112" s="11" t="s">
        <v>117</v>
      </c>
      <c r="H112" s="11" t="s">
        <v>117</v>
      </c>
      <c r="I112" s="11" t="s">
        <v>117</v>
      </c>
      <c r="J112" s="11" t="s">
        <v>117</v>
      </c>
      <c r="K112" s="11" t="s">
        <v>117</v>
      </c>
      <c r="L112" s="11" t="s">
        <v>117</v>
      </c>
    </row>
    <row r="113" spans="1:12">
      <c r="B113" s="6" t="s">
        <v>59</v>
      </c>
      <c r="C113" s="5">
        <v>100</v>
      </c>
      <c r="D113" s="11">
        <v>100</v>
      </c>
      <c r="E113" s="11">
        <v>100</v>
      </c>
      <c r="F113" s="11">
        <v>100</v>
      </c>
      <c r="G113" s="11">
        <v>100</v>
      </c>
      <c r="H113" s="11">
        <v>100</v>
      </c>
      <c r="I113" s="11">
        <v>100</v>
      </c>
      <c r="J113" s="11">
        <v>100</v>
      </c>
      <c r="K113" s="11">
        <v>100</v>
      </c>
      <c r="L113" s="11">
        <v>100</v>
      </c>
    </row>
    <row r="114" spans="1:12">
      <c r="B114" s="6" t="s">
        <v>61</v>
      </c>
      <c r="C114" s="5" t="s">
        <v>117</v>
      </c>
      <c r="D114" s="11" t="s">
        <v>117</v>
      </c>
      <c r="E114" s="11" t="s">
        <v>117</v>
      </c>
      <c r="F114" s="11" t="s">
        <v>117</v>
      </c>
      <c r="G114" s="11" t="s">
        <v>117</v>
      </c>
      <c r="H114" s="11" t="s">
        <v>117</v>
      </c>
      <c r="I114" s="11" t="s">
        <v>117</v>
      </c>
      <c r="J114" s="11" t="s">
        <v>117</v>
      </c>
      <c r="K114" s="11" t="s">
        <v>117</v>
      </c>
      <c r="L114" s="11" t="s">
        <v>117</v>
      </c>
    </row>
    <row r="115" spans="1:12">
      <c r="B115" s="6" t="s">
        <v>59</v>
      </c>
      <c r="C115" s="5">
        <v>100</v>
      </c>
      <c r="D115" s="11">
        <v>100</v>
      </c>
      <c r="E115" s="11">
        <v>100</v>
      </c>
      <c r="F115" s="11">
        <v>100</v>
      </c>
      <c r="G115" s="11">
        <v>100</v>
      </c>
      <c r="H115" s="11">
        <v>100</v>
      </c>
      <c r="I115" s="11">
        <v>100</v>
      </c>
      <c r="J115" s="11">
        <v>100</v>
      </c>
      <c r="K115" s="11">
        <v>100</v>
      </c>
      <c r="L115" s="11">
        <v>100</v>
      </c>
    </row>
    <row r="116" spans="1:12">
      <c r="B116" s="6" t="s">
        <v>178</v>
      </c>
      <c r="C116" s="5"/>
    </row>
    <row r="117" spans="1:12">
      <c r="B117" s="6"/>
      <c r="C117" s="5"/>
    </row>
    <row r="118" spans="1:12">
      <c r="A118" s="20">
        <v>15</v>
      </c>
      <c r="B118" s="5" t="s">
        <v>62</v>
      </c>
      <c r="C118" s="5"/>
    </row>
    <row r="119" spans="1:12">
      <c r="B119" s="6" t="s">
        <v>60</v>
      </c>
      <c r="C119" s="5" t="s">
        <v>117</v>
      </c>
      <c r="D119" s="11" t="s">
        <v>117</v>
      </c>
      <c r="E119" s="11" t="s">
        <v>117</v>
      </c>
      <c r="F119" s="11" t="s">
        <v>117</v>
      </c>
      <c r="G119" s="11" t="s">
        <v>117</v>
      </c>
      <c r="H119" s="11" t="s">
        <v>122</v>
      </c>
      <c r="I119" s="11" t="s">
        <v>117</v>
      </c>
      <c r="J119" s="11" t="s">
        <v>117</v>
      </c>
      <c r="K119" s="11" t="s">
        <v>117</v>
      </c>
      <c r="L119" s="11" t="s">
        <v>117</v>
      </c>
    </row>
    <row r="120" spans="1:12">
      <c r="B120" s="6" t="s">
        <v>63</v>
      </c>
      <c r="C120" s="5" t="s">
        <v>118</v>
      </c>
      <c r="D120" s="11">
        <v>100</v>
      </c>
      <c r="E120" s="67">
        <v>65</v>
      </c>
      <c r="F120" s="11">
        <v>100</v>
      </c>
      <c r="G120" s="11">
        <v>70</v>
      </c>
      <c r="H120" s="11">
        <v>0</v>
      </c>
      <c r="I120" s="11">
        <v>100</v>
      </c>
      <c r="J120" s="11">
        <v>100</v>
      </c>
      <c r="K120" s="11">
        <v>49</v>
      </c>
      <c r="L120" s="11">
        <v>100</v>
      </c>
    </row>
    <row r="121" spans="1:12">
      <c r="B121" s="6" t="s">
        <v>61</v>
      </c>
      <c r="C121" s="5" t="s">
        <v>117</v>
      </c>
      <c r="D121" s="11" t="s">
        <v>117</v>
      </c>
      <c r="E121" s="11" t="s">
        <v>117</v>
      </c>
      <c r="F121" s="11" t="s">
        <v>117</v>
      </c>
      <c r="G121" s="11" t="s">
        <v>117</v>
      </c>
      <c r="H121" s="11" t="s">
        <v>122</v>
      </c>
      <c r="I121" s="11" t="s">
        <v>117</v>
      </c>
      <c r="J121" s="11" t="s">
        <v>117</v>
      </c>
      <c r="K121" s="11" t="s">
        <v>117</v>
      </c>
      <c r="L121" s="11" t="s">
        <v>117</v>
      </c>
    </row>
    <row r="122" spans="1:12">
      <c r="B122" s="6" t="s">
        <v>63</v>
      </c>
      <c r="C122" s="5" t="s">
        <v>118</v>
      </c>
      <c r="D122" s="11">
        <v>100</v>
      </c>
      <c r="E122" s="65">
        <v>67</v>
      </c>
      <c r="F122" s="11">
        <v>100</v>
      </c>
      <c r="G122" s="11">
        <v>70</v>
      </c>
      <c r="H122" s="11">
        <v>0</v>
      </c>
      <c r="I122" s="11">
        <v>100</v>
      </c>
      <c r="J122" s="11">
        <v>100</v>
      </c>
      <c r="K122" s="11">
        <v>49</v>
      </c>
      <c r="L122" s="11">
        <v>100</v>
      </c>
    </row>
    <row r="123" spans="1:12">
      <c r="B123" s="6" t="s">
        <v>178</v>
      </c>
      <c r="C123" s="1" t="s">
        <v>218</v>
      </c>
      <c r="G123" s="11" t="s">
        <v>190</v>
      </c>
      <c r="H123" s="11" t="s">
        <v>283</v>
      </c>
      <c r="I123" s="1" t="s">
        <v>208</v>
      </c>
      <c r="K123" s="11" t="s">
        <v>289</v>
      </c>
    </row>
    <row r="124" spans="1:12">
      <c r="B124" s="6"/>
      <c r="C124" s="5"/>
    </row>
    <row r="125" spans="1:12">
      <c r="B125" s="6"/>
      <c r="C125" s="5"/>
    </row>
    <row r="126" spans="1:12">
      <c r="B126" s="4" t="s">
        <v>64</v>
      </c>
      <c r="C126" s="4"/>
    </row>
    <row r="127" spans="1:12">
      <c r="B127" s="6"/>
      <c r="C127" s="5"/>
    </row>
    <row r="128" spans="1:12">
      <c r="A128" s="20">
        <v>16</v>
      </c>
      <c r="B128" s="5" t="s">
        <v>65</v>
      </c>
      <c r="C128" s="5"/>
    </row>
    <row r="129" spans="1:12">
      <c r="B129" s="6" t="s">
        <v>66</v>
      </c>
      <c r="C129" s="17" t="s">
        <v>134</v>
      </c>
      <c r="D129" s="11" t="s">
        <v>156</v>
      </c>
      <c r="E129" s="11" t="s">
        <v>134</v>
      </c>
      <c r="F129" s="1" t="s">
        <v>126</v>
      </c>
      <c r="G129" s="1" t="s">
        <v>134</v>
      </c>
      <c r="H129" s="1" t="s">
        <v>176</v>
      </c>
      <c r="I129" s="1" t="s">
        <v>193</v>
      </c>
      <c r="J129" s="11" t="s">
        <v>134</v>
      </c>
      <c r="K129" s="11" t="s">
        <v>139</v>
      </c>
      <c r="L129" s="1" t="s">
        <v>147</v>
      </c>
    </row>
    <row r="130" spans="1:12">
      <c r="B130" s="6" t="s">
        <v>67</v>
      </c>
      <c r="C130" s="5">
        <v>1984</v>
      </c>
      <c r="E130" s="11">
        <v>1945</v>
      </c>
      <c r="F130" s="1" t="s">
        <v>127</v>
      </c>
      <c r="G130" s="1"/>
      <c r="H130" s="1"/>
      <c r="I130" s="1">
        <v>1965</v>
      </c>
      <c r="J130" s="11">
        <v>1965</v>
      </c>
      <c r="K130" s="11">
        <v>1923</v>
      </c>
    </row>
    <row r="131" spans="1:12">
      <c r="B131" s="6" t="s">
        <v>68</v>
      </c>
      <c r="C131" s="5" t="s">
        <v>122</v>
      </c>
      <c r="D131" s="11" t="s">
        <v>122</v>
      </c>
      <c r="E131" s="11" t="s">
        <v>122</v>
      </c>
      <c r="F131" s="11" t="s">
        <v>122</v>
      </c>
      <c r="G131" s="1" t="s">
        <v>122</v>
      </c>
      <c r="H131" s="1" t="s">
        <v>122</v>
      </c>
      <c r="I131" s="1" t="s">
        <v>122</v>
      </c>
      <c r="J131" s="11" t="s">
        <v>122</v>
      </c>
      <c r="K131" s="11" t="s">
        <v>122</v>
      </c>
      <c r="L131" s="11" t="s">
        <v>122</v>
      </c>
    </row>
    <row r="132" spans="1:12">
      <c r="B132" s="6" t="s">
        <v>69</v>
      </c>
      <c r="C132" s="5"/>
    </row>
    <row r="133" spans="1:12">
      <c r="B133" s="6" t="s">
        <v>178</v>
      </c>
      <c r="C133" s="5"/>
      <c r="F133" s="1" t="s">
        <v>128</v>
      </c>
      <c r="I133" s="1" t="s">
        <v>210</v>
      </c>
    </row>
    <row r="134" spans="1:12">
      <c r="B134" s="6"/>
      <c r="C134" s="5"/>
    </row>
    <row r="135" spans="1:12">
      <c r="A135" s="20">
        <v>17</v>
      </c>
      <c r="B135" s="5" t="s">
        <v>70</v>
      </c>
      <c r="C135" s="17" t="s">
        <v>261</v>
      </c>
      <c r="D135" s="17" t="s">
        <v>261</v>
      </c>
      <c r="E135" s="17" t="s">
        <v>261</v>
      </c>
      <c r="F135" s="17" t="s">
        <v>261</v>
      </c>
      <c r="G135" s="17" t="s">
        <v>261</v>
      </c>
      <c r="H135" s="17" t="s">
        <v>261</v>
      </c>
      <c r="I135" s="17" t="s">
        <v>261</v>
      </c>
      <c r="J135" s="17" t="s">
        <v>261</v>
      </c>
      <c r="K135" s="17" t="s">
        <v>261</v>
      </c>
      <c r="L135" s="17" t="s">
        <v>261</v>
      </c>
    </row>
    <row r="136" spans="1:12">
      <c r="B136" s="6" t="s">
        <v>71</v>
      </c>
      <c r="C136" s="5"/>
    </row>
    <row r="137" spans="1:12">
      <c r="B137" s="6" t="s">
        <v>72</v>
      </c>
      <c r="C137" s="36"/>
      <c r="D137" s="14"/>
      <c r="E137" s="14"/>
      <c r="G137" s="14"/>
      <c r="I137" s="14"/>
      <c r="K137" s="14"/>
    </row>
    <row r="138" spans="1:12">
      <c r="B138" s="6" t="s">
        <v>73</v>
      </c>
      <c r="C138" s="5"/>
    </row>
    <row r="139" spans="1:12">
      <c r="B139" s="6" t="s">
        <v>178</v>
      </c>
      <c r="C139" s="5"/>
      <c r="I139" s="1"/>
    </row>
    <row r="140" spans="1:12">
      <c r="B140" s="6"/>
      <c r="C140" s="5"/>
    </row>
    <row r="141" spans="1:12">
      <c r="A141" s="20">
        <v>18</v>
      </c>
      <c r="B141" s="5" t="s">
        <v>74</v>
      </c>
      <c r="C141" s="5"/>
    </row>
    <row r="142" spans="1:12">
      <c r="B142" s="6" t="s">
        <v>75</v>
      </c>
      <c r="C142" s="5" t="s">
        <v>117</v>
      </c>
      <c r="D142" s="11" t="s">
        <v>117</v>
      </c>
      <c r="E142" s="11" t="s">
        <v>117</v>
      </c>
      <c r="F142" s="11" t="s">
        <v>117</v>
      </c>
      <c r="G142" s="11" t="s">
        <v>117</v>
      </c>
      <c r="H142" s="11" t="s">
        <v>117</v>
      </c>
      <c r="I142" s="11" t="s">
        <v>117</v>
      </c>
      <c r="J142" s="11" t="s">
        <v>117</v>
      </c>
      <c r="K142" s="11" t="s">
        <v>117</v>
      </c>
      <c r="L142" s="11" t="s">
        <v>117</v>
      </c>
    </row>
    <row r="143" spans="1:12">
      <c r="B143" s="6" t="s">
        <v>76</v>
      </c>
      <c r="C143" s="5"/>
      <c r="E143" s="67"/>
    </row>
    <row r="144" spans="1:12">
      <c r="B144" s="6" t="s">
        <v>77</v>
      </c>
      <c r="C144" s="5" t="s">
        <v>194</v>
      </c>
      <c r="E144" s="67">
        <v>5</v>
      </c>
      <c r="H144" s="11" t="s">
        <v>194</v>
      </c>
      <c r="I144" s="11" t="s">
        <v>194</v>
      </c>
      <c r="J144" s="11" t="s">
        <v>135</v>
      </c>
      <c r="K144" s="9"/>
      <c r="L144" s="1" t="s">
        <v>148</v>
      </c>
    </row>
    <row r="145" spans="1:12">
      <c r="B145" s="6" t="s">
        <v>78</v>
      </c>
      <c r="C145" s="5"/>
      <c r="D145" s="11" t="s">
        <v>117</v>
      </c>
      <c r="E145" s="72" t="s">
        <v>117</v>
      </c>
      <c r="G145" s="11" t="s">
        <v>117</v>
      </c>
      <c r="I145" s="65"/>
      <c r="K145" s="9" t="s">
        <v>117</v>
      </c>
    </row>
    <row r="146" spans="1:12" ht="14.25">
      <c r="B146" s="6" t="s">
        <v>178</v>
      </c>
      <c r="C146" s="5"/>
      <c r="D146" s="22" t="s">
        <v>180</v>
      </c>
      <c r="E146" s="9" t="s">
        <v>300</v>
      </c>
      <c r="I146" s="11" t="s">
        <v>265</v>
      </c>
    </row>
    <row r="147" spans="1:12">
      <c r="B147" s="6"/>
      <c r="C147" s="5"/>
    </row>
    <row r="148" spans="1:12" ht="25.5">
      <c r="A148" s="20">
        <v>19</v>
      </c>
      <c r="B148" s="5" t="s">
        <v>79</v>
      </c>
      <c r="C148" s="5"/>
    </row>
    <row r="149" spans="1:12">
      <c r="B149" s="6" t="s">
        <v>80</v>
      </c>
      <c r="C149" s="5"/>
      <c r="D149" s="11" t="s">
        <v>119</v>
      </c>
      <c r="H149" s="9" t="s">
        <v>280</v>
      </c>
      <c r="I149" s="64" t="s">
        <v>267</v>
      </c>
      <c r="J149" s="11" t="s">
        <v>137</v>
      </c>
      <c r="L149" s="11" t="s">
        <v>117</v>
      </c>
    </row>
    <row r="150" spans="1:12">
      <c r="B150" s="6" t="s">
        <v>81</v>
      </c>
      <c r="C150" s="5"/>
      <c r="L150" s="1" t="s">
        <v>150</v>
      </c>
    </row>
    <row r="151" spans="1:12">
      <c r="B151" s="6" t="s">
        <v>82</v>
      </c>
      <c r="C151" s="5"/>
      <c r="D151" s="11" t="s">
        <v>117</v>
      </c>
      <c r="E151" s="11" t="s">
        <v>117</v>
      </c>
      <c r="F151" s="11" t="s">
        <v>117</v>
      </c>
      <c r="H151" s="11" t="s">
        <v>117</v>
      </c>
    </row>
    <row r="152" spans="1:12">
      <c r="B152" s="6" t="s">
        <v>83</v>
      </c>
      <c r="C152" s="5"/>
      <c r="D152" s="11" t="s">
        <v>120</v>
      </c>
      <c r="E152" s="69" t="s">
        <v>117</v>
      </c>
      <c r="F152" s="11" t="s">
        <v>117</v>
      </c>
    </row>
    <row r="153" spans="1:12">
      <c r="B153" s="6" t="s">
        <v>84</v>
      </c>
      <c r="C153" s="5"/>
      <c r="D153" s="11" t="s">
        <v>121</v>
      </c>
      <c r="I153" s="64" t="s">
        <v>268</v>
      </c>
    </row>
    <row r="154" spans="1:12">
      <c r="B154" s="6" t="s">
        <v>85</v>
      </c>
      <c r="C154" s="5"/>
      <c r="D154" s="11">
        <v>5</v>
      </c>
      <c r="E154" s="65"/>
      <c r="L154" s="1" t="s">
        <v>152</v>
      </c>
    </row>
    <row r="155" spans="1:12">
      <c r="B155" s="6" t="s">
        <v>86</v>
      </c>
      <c r="C155" s="5"/>
      <c r="D155" s="11" t="s">
        <v>117</v>
      </c>
      <c r="E155" s="11" t="s">
        <v>117</v>
      </c>
      <c r="F155" s="11" t="s">
        <v>117</v>
      </c>
      <c r="H155" s="11" t="s">
        <v>117</v>
      </c>
      <c r="I155" s="11" t="s">
        <v>117</v>
      </c>
      <c r="J155" s="11" t="s">
        <v>117</v>
      </c>
      <c r="L155" s="11" t="s">
        <v>117</v>
      </c>
    </row>
    <row r="156" spans="1:12">
      <c r="B156" s="6" t="s">
        <v>87</v>
      </c>
      <c r="C156" s="5"/>
      <c r="E156" s="11" t="s">
        <v>117</v>
      </c>
      <c r="F156" s="11" t="s">
        <v>117</v>
      </c>
      <c r="H156" s="11" t="s">
        <v>117</v>
      </c>
      <c r="I156" s="11" t="s">
        <v>117</v>
      </c>
      <c r="J156" s="61"/>
      <c r="L156" s="11" t="s">
        <v>117</v>
      </c>
    </row>
    <row r="157" spans="1:12">
      <c r="B157" s="6" t="s">
        <v>88</v>
      </c>
      <c r="C157" s="5"/>
      <c r="D157" s="11" t="s">
        <v>117</v>
      </c>
      <c r="E157" s="65"/>
      <c r="H157" s="11" t="s">
        <v>117</v>
      </c>
      <c r="L157" s="11" t="s">
        <v>117</v>
      </c>
    </row>
    <row r="158" spans="1:12">
      <c r="B158" s="6" t="s">
        <v>89</v>
      </c>
      <c r="C158" s="5" t="s">
        <v>117</v>
      </c>
      <c r="F158" s="1" t="s">
        <v>129</v>
      </c>
      <c r="G158" s="1"/>
      <c r="H158" s="1"/>
      <c r="I158" s="1" t="s">
        <v>117</v>
      </c>
      <c r="J158" s="11" t="s">
        <v>117</v>
      </c>
    </row>
    <row r="159" spans="1:12">
      <c r="B159" s="6" t="s">
        <v>178</v>
      </c>
      <c r="C159" s="1" t="s">
        <v>219</v>
      </c>
      <c r="F159" s="1"/>
      <c r="G159" s="1"/>
      <c r="H159" s="1"/>
      <c r="I159" s="1" t="s">
        <v>195</v>
      </c>
      <c r="J159" s="23" t="s">
        <v>181</v>
      </c>
      <c r="K159" s="16" t="s">
        <v>316</v>
      </c>
    </row>
    <row r="160" spans="1:12">
      <c r="B160" s="6"/>
      <c r="C160" s="5"/>
      <c r="F160" s="1"/>
      <c r="G160" s="1"/>
      <c r="H160" s="1"/>
      <c r="I160" s="1"/>
    </row>
    <row r="161" spans="1:12">
      <c r="A161" s="20">
        <v>20</v>
      </c>
      <c r="B161" s="5" t="s">
        <v>163</v>
      </c>
      <c r="C161" s="5"/>
      <c r="G161" s="11" t="s">
        <v>117</v>
      </c>
    </row>
    <row r="162" spans="1:12">
      <c r="B162" s="6" t="s">
        <v>90</v>
      </c>
      <c r="C162" s="5"/>
    </row>
    <row r="163" spans="1:12">
      <c r="B163" s="6" t="s">
        <v>91</v>
      </c>
      <c r="C163" s="5"/>
      <c r="G163" s="11" t="s">
        <v>117</v>
      </c>
      <c r="H163" s="11" t="s">
        <v>117</v>
      </c>
    </row>
    <row r="164" spans="1:12">
      <c r="B164" s="6" t="s">
        <v>92</v>
      </c>
      <c r="C164" s="5"/>
    </row>
    <row r="165" spans="1:12">
      <c r="B165" s="6" t="s">
        <v>89</v>
      </c>
      <c r="C165" s="5"/>
    </row>
    <row r="166" spans="1:12">
      <c r="B166" s="6" t="s">
        <v>178</v>
      </c>
      <c r="C166" s="5"/>
      <c r="I166" s="1"/>
    </row>
    <row r="167" spans="1:12">
      <c r="B167" s="6"/>
      <c r="C167" s="5"/>
    </row>
    <row r="168" spans="1:12" ht="12.75" customHeight="1">
      <c r="A168" s="20">
        <v>21</v>
      </c>
      <c r="B168" s="5" t="s">
        <v>93</v>
      </c>
      <c r="C168" s="5" t="s">
        <v>122</v>
      </c>
      <c r="D168" s="11" t="s">
        <v>122</v>
      </c>
      <c r="E168" s="11" t="s">
        <v>117</v>
      </c>
      <c r="F168" s="11" t="s">
        <v>117</v>
      </c>
      <c r="G168" s="11" t="s">
        <v>122</v>
      </c>
      <c r="H168" s="11" t="s">
        <v>175</v>
      </c>
      <c r="I168" s="11" t="s">
        <v>122</v>
      </c>
      <c r="J168" s="11" t="s">
        <v>122</v>
      </c>
      <c r="L168" s="11" t="s">
        <v>122</v>
      </c>
    </row>
    <row r="169" spans="1:12">
      <c r="B169" s="6" t="s">
        <v>94</v>
      </c>
      <c r="C169" s="5"/>
      <c r="E169" s="9" t="s">
        <v>285</v>
      </c>
      <c r="F169" s="1" t="s">
        <v>130</v>
      </c>
      <c r="G169" s="1"/>
      <c r="H169" s="1"/>
      <c r="I169" s="1"/>
    </row>
    <row r="170" spans="1:12">
      <c r="B170" s="6" t="s">
        <v>178</v>
      </c>
      <c r="C170" s="5"/>
      <c r="F170" s="1"/>
      <c r="G170" s="1"/>
      <c r="H170" s="1"/>
      <c r="I170" s="1"/>
    </row>
    <row r="171" spans="1:12">
      <c r="B171" s="6"/>
      <c r="C171" s="5"/>
      <c r="F171" s="1"/>
      <c r="G171" s="1"/>
      <c r="H171" s="1"/>
      <c r="I171" s="1"/>
    </row>
    <row r="172" spans="1:12">
      <c r="A172" s="20">
        <v>22</v>
      </c>
      <c r="B172" s="5" t="s">
        <v>95</v>
      </c>
      <c r="C172" s="5" t="s">
        <v>117</v>
      </c>
      <c r="D172" s="11" t="s">
        <v>117</v>
      </c>
      <c r="E172" s="11" t="s">
        <v>117</v>
      </c>
      <c r="F172" s="11" t="s">
        <v>117</v>
      </c>
      <c r="G172" s="11" t="s">
        <v>117</v>
      </c>
      <c r="H172" s="11" t="s">
        <v>175</v>
      </c>
      <c r="I172" s="11" t="s">
        <v>122</v>
      </c>
      <c r="J172" s="11" t="s">
        <v>122</v>
      </c>
      <c r="K172" s="11" t="s">
        <v>122</v>
      </c>
      <c r="L172" s="11" t="s">
        <v>122</v>
      </c>
    </row>
    <row r="173" spans="1:12">
      <c r="B173" s="5" t="s">
        <v>178</v>
      </c>
      <c r="C173" s="5"/>
    </row>
    <row r="174" spans="1:12">
      <c r="B174" s="5"/>
      <c r="C174" s="5"/>
    </row>
    <row r="175" spans="1:12">
      <c r="A175" s="20">
        <v>23</v>
      </c>
      <c r="B175" s="5" t="s">
        <v>96</v>
      </c>
      <c r="C175" s="5"/>
      <c r="D175" s="11" t="s">
        <v>117</v>
      </c>
      <c r="E175" s="11" t="s">
        <v>122</v>
      </c>
      <c r="F175" s="11" t="s">
        <v>122</v>
      </c>
      <c r="G175" s="11" t="s">
        <v>117</v>
      </c>
      <c r="H175" s="11" t="s">
        <v>117</v>
      </c>
      <c r="I175" s="11" t="s">
        <v>117</v>
      </c>
      <c r="J175" s="11" t="s">
        <v>117</v>
      </c>
      <c r="K175" s="11" t="s">
        <v>117</v>
      </c>
      <c r="L175" s="11" t="s">
        <v>117</v>
      </c>
    </row>
    <row r="176" spans="1:12">
      <c r="B176" s="5" t="s">
        <v>97</v>
      </c>
      <c r="C176" s="5" t="s">
        <v>122</v>
      </c>
      <c r="D176" s="11" t="s">
        <v>122</v>
      </c>
      <c r="F176" s="11" t="s">
        <v>122</v>
      </c>
      <c r="G176" s="11" t="s">
        <v>122</v>
      </c>
      <c r="I176" s="11" t="s">
        <v>122</v>
      </c>
      <c r="J176" s="11" t="s">
        <v>122</v>
      </c>
      <c r="K176" s="11" t="s">
        <v>122</v>
      </c>
      <c r="L176" s="11" t="s">
        <v>122</v>
      </c>
    </row>
    <row r="177" spans="1:12">
      <c r="B177" s="6" t="s">
        <v>94</v>
      </c>
      <c r="C177" s="5"/>
      <c r="F177" s="9"/>
      <c r="G177" s="9"/>
      <c r="H177" s="9"/>
      <c r="I177" s="9"/>
    </row>
    <row r="178" spans="1:12">
      <c r="B178" s="6" t="s">
        <v>178</v>
      </c>
      <c r="C178" s="5"/>
      <c r="F178" s="9" t="s">
        <v>162</v>
      </c>
      <c r="G178" s="9" t="s">
        <v>168</v>
      </c>
      <c r="H178" s="9" t="s">
        <v>232</v>
      </c>
      <c r="I178" s="1" t="s">
        <v>211</v>
      </c>
      <c r="J178" s="1" t="s">
        <v>182</v>
      </c>
    </row>
    <row r="179" spans="1:12">
      <c r="B179" s="6"/>
      <c r="C179" s="5"/>
      <c r="F179" s="9"/>
      <c r="G179" s="9"/>
      <c r="H179" s="9"/>
      <c r="I179" s="9"/>
    </row>
    <row r="180" spans="1:12">
      <c r="A180" s="20">
        <v>24</v>
      </c>
      <c r="B180" s="5" t="s">
        <v>98</v>
      </c>
      <c r="C180" s="11" t="s">
        <v>122</v>
      </c>
      <c r="D180" s="11" t="s">
        <v>122</v>
      </c>
      <c r="E180" s="11" t="s">
        <v>122</v>
      </c>
      <c r="F180" s="11" t="s">
        <v>122</v>
      </c>
      <c r="G180" s="11" t="s">
        <v>117</v>
      </c>
      <c r="H180" s="11" t="s">
        <v>117</v>
      </c>
      <c r="I180" s="11" t="s">
        <v>122</v>
      </c>
      <c r="J180" s="11" t="s">
        <v>122</v>
      </c>
      <c r="K180" s="11" t="s">
        <v>122</v>
      </c>
      <c r="L180" s="11" t="s">
        <v>122</v>
      </c>
    </row>
    <row r="181" spans="1:12">
      <c r="B181" s="6" t="s">
        <v>99</v>
      </c>
      <c r="C181" s="11" t="s">
        <v>122</v>
      </c>
      <c r="D181" s="11" t="s">
        <v>122</v>
      </c>
      <c r="E181" s="11" t="s">
        <v>122</v>
      </c>
      <c r="F181" s="11" t="s">
        <v>122</v>
      </c>
      <c r="G181" s="11" t="s">
        <v>122</v>
      </c>
      <c r="H181" s="11" t="s">
        <v>117</v>
      </c>
      <c r="I181" s="11" t="s">
        <v>122</v>
      </c>
      <c r="J181" s="11" t="s">
        <v>122</v>
      </c>
      <c r="K181" s="11" t="s">
        <v>122</v>
      </c>
      <c r="L181" s="11" t="s">
        <v>122</v>
      </c>
    </row>
    <row r="182" spans="1:12">
      <c r="B182" s="6" t="s">
        <v>100</v>
      </c>
      <c r="C182" s="11" t="s">
        <v>122</v>
      </c>
      <c r="D182" s="11" t="s">
        <v>122</v>
      </c>
      <c r="E182" s="11" t="s">
        <v>122</v>
      </c>
      <c r="F182" s="11" t="s">
        <v>122</v>
      </c>
      <c r="G182" s="11" t="s">
        <v>169</v>
      </c>
      <c r="I182" s="11" t="s">
        <v>122</v>
      </c>
      <c r="J182" s="11" t="s">
        <v>122</v>
      </c>
      <c r="K182" s="11" t="s">
        <v>122</v>
      </c>
      <c r="L182" s="11" t="s">
        <v>122</v>
      </c>
    </row>
    <row r="183" spans="1:12">
      <c r="B183" s="6" t="s">
        <v>178</v>
      </c>
      <c r="C183" s="5"/>
      <c r="E183" s="9" t="s">
        <v>301</v>
      </c>
      <c r="I183" s="1" t="s">
        <v>212</v>
      </c>
    </row>
    <row r="184" spans="1:12">
      <c r="B184" s="6"/>
      <c r="C184" s="5"/>
    </row>
    <row r="185" spans="1:12">
      <c r="A185" s="20">
        <v>25</v>
      </c>
      <c r="B185" s="5" t="s">
        <v>101</v>
      </c>
      <c r="C185" s="5" t="s">
        <v>122</v>
      </c>
      <c r="D185" s="11" t="s">
        <v>122</v>
      </c>
      <c r="E185" s="11" t="s">
        <v>117</v>
      </c>
      <c r="F185" s="11" t="s">
        <v>122</v>
      </c>
      <c r="G185" s="11" t="s">
        <v>117</v>
      </c>
      <c r="H185" s="11" t="s">
        <v>117</v>
      </c>
      <c r="I185" s="11" t="s">
        <v>122</v>
      </c>
      <c r="J185" s="11" t="s">
        <v>122</v>
      </c>
      <c r="K185" s="11" t="s">
        <v>122</v>
      </c>
      <c r="L185" s="11" t="s">
        <v>117</v>
      </c>
    </row>
    <row r="186" spans="1:12">
      <c r="B186" s="6" t="s">
        <v>102</v>
      </c>
      <c r="C186" s="5"/>
      <c r="E186" s="69" t="s">
        <v>303</v>
      </c>
      <c r="G186" s="10" t="s">
        <v>170</v>
      </c>
      <c r="H186" s="11" t="s">
        <v>177</v>
      </c>
      <c r="L186" s="11" t="s">
        <v>154</v>
      </c>
    </row>
    <row r="187" spans="1:12">
      <c r="B187" s="6" t="s">
        <v>103</v>
      </c>
      <c r="C187" s="5"/>
      <c r="G187" s="11" t="s">
        <v>191</v>
      </c>
      <c r="H187" s="11" t="s">
        <v>281</v>
      </c>
      <c r="L187" s="61" t="s">
        <v>271</v>
      </c>
    </row>
    <row r="188" spans="1:12">
      <c r="B188" s="6" t="s">
        <v>104</v>
      </c>
      <c r="C188" s="5"/>
      <c r="L188" s="11" t="s">
        <v>143</v>
      </c>
    </row>
    <row r="189" spans="1:12">
      <c r="B189" s="6" t="s">
        <v>178</v>
      </c>
      <c r="C189" s="5"/>
      <c r="D189" s="11" t="s">
        <v>157</v>
      </c>
    </row>
    <row r="190" spans="1:12">
      <c r="B190" s="6"/>
      <c r="C190" s="5"/>
    </row>
    <row r="191" spans="1:12">
      <c r="A191" s="20">
        <v>26</v>
      </c>
      <c r="B191" s="5" t="s">
        <v>105</v>
      </c>
      <c r="C191" s="5"/>
      <c r="E191" s="11" t="s">
        <v>117</v>
      </c>
      <c r="G191" s="11" t="s">
        <v>117</v>
      </c>
      <c r="H191" s="11" t="s">
        <v>175</v>
      </c>
    </row>
    <row r="192" spans="1:12">
      <c r="B192" s="5" t="s">
        <v>106</v>
      </c>
      <c r="C192" s="5"/>
      <c r="E192" s="11" t="s">
        <v>117</v>
      </c>
      <c r="G192" s="11" t="s">
        <v>117</v>
      </c>
      <c r="H192" s="11" t="s">
        <v>175</v>
      </c>
    </row>
    <row r="193" spans="1:12">
      <c r="B193" s="5" t="s">
        <v>178</v>
      </c>
      <c r="C193" s="5"/>
      <c r="D193" s="11" t="s">
        <v>158</v>
      </c>
      <c r="E193" s="9" t="s">
        <v>305</v>
      </c>
      <c r="J193" s="9"/>
    </row>
    <row r="194" spans="1:12">
      <c r="B194" s="5"/>
      <c r="C194" s="5"/>
    </row>
    <row r="195" spans="1:12">
      <c r="A195" s="20">
        <v>27</v>
      </c>
      <c r="B195" s="5" t="s">
        <v>107</v>
      </c>
      <c r="C195" s="5"/>
      <c r="D195" s="11" t="s">
        <v>122</v>
      </c>
      <c r="E195" s="11" t="s">
        <v>122</v>
      </c>
      <c r="F195" s="11" t="s">
        <v>122</v>
      </c>
      <c r="G195" s="11" t="s">
        <v>117</v>
      </c>
      <c r="I195" s="11" t="s">
        <v>117</v>
      </c>
      <c r="J195" s="11" t="s">
        <v>117</v>
      </c>
      <c r="K195" s="11" t="s">
        <v>117</v>
      </c>
      <c r="L195" s="11" t="s">
        <v>122</v>
      </c>
    </row>
    <row r="196" spans="1:12">
      <c r="B196" s="6" t="s">
        <v>108</v>
      </c>
      <c r="C196" s="5"/>
      <c r="G196" s="11" t="s">
        <v>171</v>
      </c>
      <c r="I196" s="1" t="s">
        <v>200</v>
      </c>
      <c r="J196" s="11" t="s">
        <v>183</v>
      </c>
      <c r="K196" s="11" t="s">
        <v>141</v>
      </c>
    </row>
    <row r="197" spans="1:12">
      <c r="B197" s="6" t="s">
        <v>178</v>
      </c>
      <c r="C197" s="5"/>
    </row>
    <row r="198" spans="1:12">
      <c r="B198" s="6"/>
      <c r="C198" s="5"/>
    </row>
    <row r="199" spans="1:12" ht="25.5">
      <c r="A199" s="20">
        <v>28</v>
      </c>
      <c r="B199" s="5" t="s">
        <v>144</v>
      </c>
      <c r="C199" s="5"/>
      <c r="D199" s="11" t="s">
        <v>122</v>
      </c>
      <c r="E199" s="67" t="s">
        <v>117</v>
      </c>
      <c r="G199" s="11" t="s">
        <v>122</v>
      </c>
      <c r="J199" s="11" t="s">
        <v>122</v>
      </c>
      <c r="L199" s="11" t="s">
        <v>122</v>
      </c>
    </row>
    <row r="200" spans="1:12">
      <c r="B200" s="6" t="s">
        <v>22</v>
      </c>
      <c r="C200" s="5"/>
    </row>
    <row r="201" spans="1:12">
      <c r="B201" s="6" t="s">
        <v>178</v>
      </c>
      <c r="C201" s="5"/>
      <c r="E201" s="9" t="s">
        <v>305</v>
      </c>
      <c r="I201" s="1" t="s">
        <v>213</v>
      </c>
      <c r="L201" s="11" t="s">
        <v>272</v>
      </c>
    </row>
    <row r="202" spans="1:12">
      <c r="B202" s="6"/>
      <c r="C202" s="5"/>
    </row>
    <row r="203" spans="1:12">
      <c r="A203" s="20">
        <v>29</v>
      </c>
      <c r="B203" s="5" t="s">
        <v>109</v>
      </c>
      <c r="C203" s="5"/>
    </row>
    <row r="204" spans="1:12">
      <c r="B204" s="6" t="s">
        <v>110</v>
      </c>
      <c r="C204" s="5" t="s">
        <v>117</v>
      </c>
      <c r="D204" s="11" t="s">
        <v>117</v>
      </c>
      <c r="E204" s="11" t="s">
        <v>117</v>
      </c>
      <c r="F204" s="11" t="s">
        <v>117</v>
      </c>
      <c r="G204" s="11" t="s">
        <v>117</v>
      </c>
      <c r="H204" s="11" t="s">
        <v>117</v>
      </c>
      <c r="I204" s="11" t="s">
        <v>117</v>
      </c>
      <c r="J204" s="11" t="s">
        <v>117</v>
      </c>
      <c r="K204" s="9" t="s">
        <v>117</v>
      </c>
    </row>
    <row r="205" spans="1:12">
      <c r="B205" s="6" t="s">
        <v>111</v>
      </c>
      <c r="C205" s="5"/>
      <c r="D205" s="11" t="s">
        <v>117</v>
      </c>
      <c r="E205" s="11" t="s">
        <v>117</v>
      </c>
      <c r="F205" s="11" t="s">
        <v>117</v>
      </c>
      <c r="I205" s="11" t="s">
        <v>117</v>
      </c>
      <c r="J205" s="11" t="s">
        <v>117</v>
      </c>
      <c r="K205" s="9" t="s">
        <v>117</v>
      </c>
    </row>
    <row r="206" spans="1:12">
      <c r="B206" s="6" t="s">
        <v>112</v>
      </c>
      <c r="C206" s="5"/>
      <c r="H206" s="11" t="s">
        <v>117</v>
      </c>
      <c r="I206" s="11" t="s">
        <v>117</v>
      </c>
      <c r="L206" s="11" t="s">
        <v>117</v>
      </c>
    </row>
    <row r="207" spans="1:12">
      <c r="B207" s="6" t="s">
        <v>178</v>
      </c>
      <c r="C207" s="5"/>
      <c r="H207" s="11" t="s">
        <v>282</v>
      </c>
      <c r="I207" s="1" t="s">
        <v>201</v>
      </c>
      <c r="K207" s="9" t="s">
        <v>293</v>
      </c>
      <c r="L207" s="11" t="s">
        <v>273</v>
      </c>
    </row>
    <row r="208" spans="1:12">
      <c r="B208" s="6"/>
      <c r="C208" s="5"/>
    </row>
    <row r="209" spans="1:12">
      <c r="A209" s="20">
        <v>30</v>
      </c>
      <c r="B209" s="5" t="s">
        <v>113</v>
      </c>
      <c r="C209" s="5"/>
    </row>
    <row r="210" spans="1:12">
      <c r="B210" s="6" t="s">
        <v>114</v>
      </c>
      <c r="C210" s="5"/>
      <c r="E210" s="11" t="s">
        <v>117</v>
      </c>
      <c r="G210" s="11" t="s">
        <v>117</v>
      </c>
      <c r="I210" s="11" t="s">
        <v>117</v>
      </c>
      <c r="J210" s="11" t="s">
        <v>117</v>
      </c>
      <c r="K210" s="9" t="s">
        <v>117</v>
      </c>
      <c r="L210" s="11" t="s">
        <v>117</v>
      </c>
    </row>
    <row r="211" spans="1:12">
      <c r="B211" s="6" t="s">
        <v>115</v>
      </c>
      <c r="C211" s="5" t="s">
        <v>117</v>
      </c>
      <c r="D211" s="11" t="s">
        <v>117</v>
      </c>
      <c r="E211" s="11" t="s">
        <v>117</v>
      </c>
      <c r="G211" s="11" t="s">
        <v>117</v>
      </c>
      <c r="H211" s="11" t="s">
        <v>117</v>
      </c>
      <c r="I211" s="11" t="s">
        <v>117</v>
      </c>
      <c r="J211" s="11" t="s">
        <v>117</v>
      </c>
      <c r="K211" s="9" t="s">
        <v>117</v>
      </c>
      <c r="L211" s="11" t="s">
        <v>117</v>
      </c>
    </row>
    <row r="212" spans="1:12">
      <c r="B212" s="6" t="s">
        <v>112</v>
      </c>
      <c r="C212" s="5"/>
      <c r="E212" s="67" t="s">
        <v>117</v>
      </c>
      <c r="F212" s="11" t="s">
        <v>117</v>
      </c>
      <c r="I212" s="11" t="s">
        <v>117</v>
      </c>
      <c r="J212" s="61" t="s">
        <v>117</v>
      </c>
      <c r="L212" s="11" t="s">
        <v>117</v>
      </c>
    </row>
    <row r="213" spans="1:12">
      <c r="B213" s="2" t="s">
        <v>178</v>
      </c>
      <c r="C213" s="2"/>
      <c r="E213" s="72" t="s">
        <v>145</v>
      </c>
      <c r="F213" s="11" t="s">
        <v>131</v>
      </c>
      <c r="I213" s="1" t="s">
        <v>202</v>
      </c>
      <c r="J213" s="61" t="s">
        <v>270</v>
      </c>
      <c r="K213" s="9" t="s">
        <v>293</v>
      </c>
      <c r="L213" s="11" t="s">
        <v>274</v>
      </c>
    </row>
    <row r="214" spans="1:12">
      <c r="A214" s="52"/>
      <c r="B214" s="53"/>
      <c r="C214" s="53"/>
      <c r="D214" s="48"/>
      <c r="E214" s="48"/>
      <c r="F214" s="48"/>
      <c r="G214" s="48"/>
      <c r="H214" s="48"/>
      <c r="I214" s="48"/>
      <c r="J214" s="48"/>
      <c r="K214" s="48"/>
      <c r="L214" s="48"/>
    </row>
    <row r="215" spans="1:12">
      <c r="A215" s="20" t="s">
        <v>52</v>
      </c>
      <c r="B215" s="2" t="s">
        <v>53</v>
      </c>
      <c r="C215" s="2"/>
    </row>
  </sheetData>
  <phoneticPr fontId="2"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dimension ref="A1:L267"/>
  <sheetViews>
    <sheetView zoomScale="75" workbookViewId="0">
      <selection activeCell="B1" sqref="B1"/>
    </sheetView>
  </sheetViews>
  <sheetFormatPr defaultRowHeight="12.75"/>
  <cols>
    <col min="1" max="1" width="6.28515625" style="20" customWidth="1"/>
    <col min="2" max="2" width="110" style="12" customWidth="1"/>
    <col min="3" max="3" width="9.140625" style="12"/>
    <col min="4" max="16384" width="9.140625" style="11"/>
  </cols>
  <sheetData>
    <row r="1" spans="1:12" ht="15.75">
      <c r="B1" s="75" t="s">
        <v>324</v>
      </c>
      <c r="C1" s="3"/>
    </row>
    <row r="2" spans="1:12">
      <c r="B2" s="3"/>
      <c r="C2" s="3"/>
    </row>
    <row r="3" spans="1:12">
      <c r="A3" s="51"/>
      <c r="B3" s="43"/>
      <c r="C3" s="44" t="s">
        <v>214</v>
      </c>
      <c r="D3" s="45" t="s">
        <v>116</v>
      </c>
      <c r="E3" s="45" t="s">
        <v>142</v>
      </c>
      <c r="F3" s="45" t="s">
        <v>123</v>
      </c>
      <c r="G3" s="45" t="s">
        <v>164</v>
      </c>
      <c r="H3" s="45" t="s">
        <v>165</v>
      </c>
      <c r="I3" s="45" t="s">
        <v>192</v>
      </c>
      <c r="J3" s="45" t="s">
        <v>132</v>
      </c>
      <c r="K3" s="45" t="s">
        <v>138</v>
      </c>
      <c r="L3" s="45" t="s">
        <v>146</v>
      </c>
    </row>
    <row r="5" spans="1:12">
      <c r="B5" s="4" t="s">
        <v>0</v>
      </c>
      <c r="C5" s="4"/>
    </row>
    <row r="7" spans="1:12">
      <c r="A7" s="20">
        <v>1</v>
      </c>
      <c r="B7" s="5" t="s">
        <v>5</v>
      </c>
      <c r="C7" s="5"/>
    </row>
    <row r="8" spans="1:12">
      <c r="B8" s="6" t="s">
        <v>3</v>
      </c>
      <c r="C8" s="11">
        <f>IF('T2-2a. Medical_laboratory'!C8="No",0,1)</f>
        <v>0</v>
      </c>
      <c r="D8" s="11">
        <f>IF('T2-2a. Medical_laboratory'!D8="No",0,1)</f>
        <v>0</v>
      </c>
      <c r="E8" s="11">
        <f>IF('T2-2a. Medical_laboratory'!E8="No",0,1)</f>
        <v>0</v>
      </c>
      <c r="F8" s="11">
        <f>IF('T2-2a. Medical_laboratory'!F8="No",0,1)</f>
        <v>0</v>
      </c>
      <c r="G8" s="11">
        <f>IF('T2-2a. Medical_laboratory'!G8="No",0,1)</f>
        <v>0</v>
      </c>
      <c r="H8" s="11">
        <f>IF('T2-2a. Medical_laboratory'!H8="No",0,1)</f>
        <v>0</v>
      </c>
      <c r="I8" s="11">
        <f>IF('T2-2a. Medical_laboratory'!I8="No",0,1)</f>
        <v>0</v>
      </c>
      <c r="J8" s="11">
        <f>IF('T2-2a. Medical_laboratory'!J8="No",0,1)</f>
        <v>0</v>
      </c>
      <c r="K8" s="11">
        <f>IF('T2-2a. Medical_laboratory'!K8="No",0,1)</f>
        <v>0</v>
      </c>
      <c r="L8" s="11">
        <f>IF('T2-2a. Medical_laboratory'!L8="No",0,1)</f>
        <v>0</v>
      </c>
    </row>
    <row r="9" spans="1:12">
      <c r="B9" s="6" t="s">
        <v>1</v>
      </c>
      <c r="C9" s="11"/>
    </row>
    <row r="10" spans="1:12">
      <c r="B10" s="6" t="s">
        <v>4</v>
      </c>
      <c r="C10" s="11">
        <f>IF('T2-2a. Medical_laboratory'!C10="No",0,1)</f>
        <v>1</v>
      </c>
      <c r="D10" s="11">
        <f>IF('T2-2a. Medical_laboratory'!D10="No",0,1)</f>
        <v>0</v>
      </c>
      <c r="E10" s="11">
        <f>IF('T2-2a. Medical_laboratory'!E10="No",0,1)</f>
        <v>0</v>
      </c>
      <c r="F10" s="11">
        <f>IF('T2-2a. Medical_laboratory'!F10="No",0,1)</f>
        <v>0</v>
      </c>
      <c r="G10" s="11">
        <f>IF('T2-2a. Medical_laboratory'!G10="No",0,1)</f>
        <v>0</v>
      </c>
      <c r="H10" s="11">
        <f>IF('T2-2a. Medical_laboratory'!H10="No",0,1)</f>
        <v>1</v>
      </c>
      <c r="I10" s="11">
        <f>IF('T2-2a. Medical_laboratory'!I10="No",0,1)</f>
        <v>0</v>
      </c>
      <c r="J10" s="11">
        <f>IF('T2-2a. Medical_laboratory'!J10="No",0,1)</f>
        <v>0</v>
      </c>
      <c r="K10" s="11">
        <f>IF('T2-2a. Medical_laboratory'!K10="No",0,1)</f>
        <v>0</v>
      </c>
      <c r="L10" s="11">
        <f>IF('T2-2a. Medical_laboratory'!L10="No",0,1)</f>
        <v>0</v>
      </c>
    </row>
    <row r="11" spans="1:12">
      <c r="B11" s="6" t="s">
        <v>2</v>
      </c>
      <c r="C11" s="11"/>
    </row>
    <row r="12" spans="1:12">
      <c r="B12" s="6" t="s">
        <v>178</v>
      </c>
      <c r="C12" s="11"/>
    </row>
    <row r="13" spans="1:12">
      <c r="B13" s="6"/>
      <c r="C13" s="11"/>
    </row>
    <row r="14" spans="1:12">
      <c r="A14" s="20">
        <v>2</v>
      </c>
      <c r="B14" s="5" t="s">
        <v>6</v>
      </c>
      <c r="C14" s="11"/>
    </row>
    <row r="15" spans="1:12">
      <c r="B15" s="6" t="s">
        <v>7</v>
      </c>
      <c r="C15" s="11"/>
    </row>
    <row r="16" spans="1:12">
      <c r="B16" s="6" t="s">
        <v>8</v>
      </c>
      <c r="C16" s="11"/>
    </row>
    <row r="17" spans="1:12">
      <c r="B17" s="6" t="s">
        <v>9</v>
      </c>
      <c r="C17" s="11"/>
    </row>
    <row r="18" spans="1:12">
      <c r="B18" s="6" t="s">
        <v>10</v>
      </c>
      <c r="C18" s="11"/>
    </row>
    <row r="19" spans="1:12">
      <c r="B19" s="6" t="s">
        <v>11</v>
      </c>
      <c r="C19" s="11"/>
    </row>
    <row r="20" spans="1:12">
      <c r="B20" s="6" t="s">
        <v>12</v>
      </c>
      <c r="C20" s="11"/>
    </row>
    <row r="21" spans="1:12">
      <c r="B21" s="6" t="s">
        <v>13</v>
      </c>
      <c r="C21" s="11"/>
    </row>
    <row r="22" spans="1:12">
      <c r="B22" s="6" t="s">
        <v>14</v>
      </c>
      <c r="C22" s="11"/>
    </row>
    <row r="23" spans="1:12">
      <c r="B23" s="6" t="s">
        <v>15</v>
      </c>
      <c r="C23" s="11"/>
    </row>
    <row r="24" spans="1:12">
      <c r="B24" s="6" t="s">
        <v>178</v>
      </c>
      <c r="C24" s="11"/>
    </row>
    <row r="25" spans="1:12">
      <c r="B25" s="6"/>
      <c r="C25" s="11"/>
    </row>
    <row r="26" spans="1:12">
      <c r="A26" s="20">
        <v>3</v>
      </c>
      <c r="B26" s="5" t="s">
        <v>17</v>
      </c>
      <c r="C26" s="11">
        <f>IF('T2-2a. Medical_laboratory'!C26="No",0,1)</f>
        <v>0</v>
      </c>
      <c r="D26" s="11">
        <f>IF('T2-2a. Medical_laboratory'!D26="No",0,1)</f>
        <v>0</v>
      </c>
      <c r="E26" s="11">
        <f>IF('T2-2a. Medical_laboratory'!E26="No",0,1)</f>
        <v>0</v>
      </c>
      <c r="F26" s="11">
        <f>IF('T2-2a. Medical_laboratory'!F26="No",0,1)</f>
        <v>0</v>
      </c>
      <c r="G26" s="11">
        <f>IF('T2-2a. Medical_laboratory'!G26="No",0,1)</f>
        <v>0</v>
      </c>
      <c r="H26" s="11">
        <f>IF('T2-2a. Medical_laboratory'!H26="No",0,1)</f>
        <v>0</v>
      </c>
      <c r="I26" s="11">
        <f>IF('T2-2a. Medical_laboratory'!I26="No",0,1)</f>
        <v>0</v>
      </c>
      <c r="J26" s="11">
        <f>IF('T2-2a. Medical_laboratory'!J26="No",0,1)</f>
        <v>0</v>
      </c>
      <c r="K26" s="11">
        <f>IF('T2-2a. Medical_laboratory'!K26="No",0,1)</f>
        <v>0</v>
      </c>
      <c r="L26" s="11">
        <f>IF('T2-2a. Medical_laboratory'!L26="No",0,1)</f>
        <v>0</v>
      </c>
    </row>
    <row r="27" spans="1:12">
      <c r="B27" s="12" t="s">
        <v>16</v>
      </c>
      <c r="C27" s="11"/>
    </row>
    <row r="28" spans="1:12">
      <c r="B28" s="6" t="s">
        <v>18</v>
      </c>
      <c r="C28" s="11"/>
    </row>
    <row r="29" spans="1:12">
      <c r="B29" s="6" t="s">
        <v>178</v>
      </c>
      <c r="C29" s="11"/>
    </row>
    <row r="30" spans="1:12">
      <c r="B30" s="6"/>
      <c r="C30" s="11"/>
    </row>
    <row r="31" spans="1:12">
      <c r="A31" s="20">
        <v>4</v>
      </c>
      <c r="B31" s="5" t="s">
        <v>19</v>
      </c>
      <c r="C31" s="11">
        <f>IF('T2-2a. Medical_laboratory'!C31="No",0,1)</f>
        <v>0</v>
      </c>
      <c r="D31" s="11">
        <f>IF('T2-2a. Medical_laboratory'!D31="No",0,1)</f>
        <v>0</v>
      </c>
      <c r="E31" s="11">
        <f>IF('T2-2a. Medical_laboratory'!E31="No",0,1)</f>
        <v>0</v>
      </c>
      <c r="F31" s="11">
        <f>IF('T2-2a. Medical_laboratory'!F31="No",0,1)</f>
        <v>0</v>
      </c>
      <c r="G31" s="11">
        <f>IF('T2-2a. Medical_laboratory'!G31="No",0,1)</f>
        <v>0</v>
      </c>
      <c r="H31" s="11">
        <f>IF('T2-2a. Medical_laboratory'!H31="No",0,1)</f>
        <v>0</v>
      </c>
      <c r="I31" s="11">
        <f>IF('T2-2a. Medical_laboratory'!I31="No",0,1)</f>
        <v>0</v>
      </c>
      <c r="J31" s="11">
        <f>IF('T2-2a. Medical_laboratory'!J31="No",0,1)</f>
        <v>0</v>
      </c>
      <c r="K31" s="11">
        <f>IF('T2-2a. Medical_laboratory'!K31="No",0,1)</f>
        <v>0</v>
      </c>
      <c r="L31" s="11">
        <f>IF('T2-2a. Medical_laboratory'!L31="No",0,1)</f>
        <v>0</v>
      </c>
    </row>
    <row r="32" spans="1:12">
      <c r="B32" s="5" t="s">
        <v>21</v>
      </c>
      <c r="C32" s="11">
        <f>IF('T2-2a. Medical_laboratory'!C32="No",0,1)</f>
        <v>1</v>
      </c>
      <c r="D32" s="11">
        <f>IF('T2-2a. Medical_laboratory'!D32="No",0,1)</f>
        <v>0</v>
      </c>
      <c r="E32" s="11">
        <f>IF('T2-2a. Medical_laboratory'!E32="No",0,1)</f>
        <v>1</v>
      </c>
      <c r="F32" s="11">
        <f>IF('T2-2a. Medical_laboratory'!F32="No",0,1)</f>
        <v>0</v>
      </c>
      <c r="G32" s="11">
        <f>IF('T2-2a. Medical_laboratory'!G32="No",0,1)</f>
        <v>1</v>
      </c>
      <c r="H32" s="11">
        <f>IF('T2-2a. Medical_laboratory'!H32="No",0,1)</f>
        <v>1</v>
      </c>
      <c r="I32" s="11">
        <f>IF('T2-2a. Medical_laboratory'!I32="No",0,1)</f>
        <v>0</v>
      </c>
      <c r="J32" s="11">
        <f>IF('T2-2a. Medical_laboratory'!J32="No",0,1)</f>
        <v>0</v>
      </c>
      <c r="K32" s="11">
        <f>IF('T2-2a. Medical_laboratory'!K32="No",0,1)</f>
        <v>0</v>
      </c>
      <c r="L32" s="11">
        <f>IF('T2-2a. Medical_laboratory'!L32="No",0,1)</f>
        <v>0</v>
      </c>
    </row>
    <row r="33" spans="1:12">
      <c r="B33" s="5" t="s">
        <v>20</v>
      </c>
      <c r="C33" s="11"/>
    </row>
    <row r="34" spans="1:12">
      <c r="B34" s="13" t="s">
        <v>22</v>
      </c>
      <c r="C34" s="11"/>
    </row>
    <row r="35" spans="1:12">
      <c r="B35" s="18" t="s">
        <v>178</v>
      </c>
      <c r="C35" s="11"/>
    </row>
    <row r="36" spans="1:12">
      <c r="B36" s="13"/>
      <c r="C36" s="11"/>
    </row>
    <row r="37" spans="1:12" ht="12.75" customHeight="1">
      <c r="A37" s="20">
        <v>5</v>
      </c>
      <c r="B37" s="5" t="s">
        <v>23</v>
      </c>
      <c r="C37" s="11">
        <f>IF('T2-2a. Medical_laboratory'!C37="No",0,1)</f>
        <v>0</v>
      </c>
      <c r="D37" s="11">
        <f>IF('T2-2a. Medical_laboratory'!D37="No",0,1)</f>
        <v>0</v>
      </c>
      <c r="E37" s="11">
        <f>IF('T2-2a. Medical_laboratory'!E37="No",0,1)</f>
        <v>0</v>
      </c>
      <c r="F37" s="11">
        <f>IF('T2-2a. Medical_laboratory'!F37="No",0,1)</f>
        <v>0</v>
      </c>
      <c r="G37" s="11">
        <f>IF('T2-2a. Medical_laboratory'!G37="No",0,1)</f>
        <v>0</v>
      </c>
      <c r="H37" s="11">
        <f>IF('T2-2a. Medical_laboratory'!H37="No",0,1)</f>
        <v>1</v>
      </c>
      <c r="I37" s="11">
        <f>IF('T2-2a. Medical_laboratory'!I37="No",0,1)</f>
        <v>1</v>
      </c>
      <c r="J37" s="11">
        <f>IF('T2-2a. Medical_laboratory'!J37="No",0,1)</f>
        <v>0</v>
      </c>
      <c r="K37" s="11">
        <f>IF('T2-2a. Medical_laboratory'!K37="No",0,1)</f>
        <v>0</v>
      </c>
      <c r="L37" s="11">
        <f>IF('T2-2a. Medical_laboratory'!L37="No",0,1)</f>
        <v>0</v>
      </c>
    </row>
    <row r="38" spans="1:12">
      <c r="B38" s="13" t="s">
        <v>22</v>
      </c>
      <c r="C38" s="11"/>
    </row>
    <row r="39" spans="1:12">
      <c r="B39" s="18" t="s">
        <v>178</v>
      </c>
      <c r="C39" s="11"/>
    </row>
    <row r="40" spans="1:12">
      <c r="B40" s="13"/>
      <c r="C40" s="11"/>
    </row>
    <row r="41" spans="1:12">
      <c r="A41" s="20">
        <v>6</v>
      </c>
      <c r="B41" s="5" t="s">
        <v>24</v>
      </c>
      <c r="C41" s="11">
        <f>IF('T2-2a. Medical_laboratory'!C41="No",0,1)</f>
        <v>1</v>
      </c>
      <c r="D41" s="11">
        <f>IF('T2-2a. Medical_laboratory'!D41="No",0,1)</f>
        <v>0</v>
      </c>
      <c r="E41" s="11">
        <f>IF('T2-2a. Medical_laboratory'!E41="No",0,1)</f>
        <v>0</v>
      </c>
      <c r="F41" s="11">
        <f>IF('T2-2a. Medical_laboratory'!F41="No",0,1)</f>
        <v>0</v>
      </c>
      <c r="G41" s="11">
        <f>IF('T2-2a. Medical_laboratory'!G41="No",0,1)</f>
        <v>0</v>
      </c>
      <c r="H41" s="11">
        <f>IF('T2-2a. Medical_laboratory'!H41="No",0,1)</f>
        <v>1</v>
      </c>
      <c r="I41" s="11">
        <f>IF('T2-2a. Medical_laboratory'!I41="No",0,1)</f>
        <v>1</v>
      </c>
      <c r="J41" s="11">
        <f>IF('T2-2a. Medical_laboratory'!J41="No",0,1)</f>
        <v>0</v>
      </c>
      <c r="K41" s="11">
        <f>IF('T2-2a. Medical_laboratory'!K41="No",0,1)</f>
        <v>1</v>
      </c>
      <c r="L41" s="11">
        <f>IF('T2-2a. Medical_laboratory'!L41="No",0,1)</f>
        <v>0</v>
      </c>
    </row>
    <row r="42" spans="1:12">
      <c r="B42" s="13" t="s">
        <v>22</v>
      </c>
      <c r="C42" s="11"/>
    </row>
    <row r="43" spans="1:12">
      <c r="B43" s="18" t="s">
        <v>178</v>
      </c>
      <c r="C43" s="11"/>
    </row>
    <row r="44" spans="1:12">
      <c r="B44" s="13"/>
      <c r="C44" s="11"/>
    </row>
    <row r="45" spans="1:12">
      <c r="C45" s="11"/>
    </row>
    <row r="46" spans="1:12">
      <c r="B46" s="4" t="s">
        <v>25</v>
      </c>
      <c r="C46" s="11"/>
    </row>
    <row r="47" spans="1:12">
      <c r="C47" s="11"/>
    </row>
    <row r="48" spans="1:12" ht="25.5">
      <c r="A48" s="20">
        <v>7</v>
      </c>
      <c r="B48" s="5" t="s">
        <v>26</v>
      </c>
      <c r="C48" s="11">
        <f>IF('T2-2a. Medical_laboratory'!C48="",0,IF('T2-2a. Medical_laboratory'!C48="No",0,1))</f>
        <v>1</v>
      </c>
      <c r="D48" s="11">
        <f>IF('T2-2a. Medical_laboratory'!D48="",0,IF('T2-2a. Medical_laboratory'!D48="No",0,1))</f>
        <v>1</v>
      </c>
      <c r="E48" s="11">
        <f>IF('T2-2a. Medical_laboratory'!E48="",0,IF('T2-2a. Medical_laboratory'!E48="No",0,1))</f>
        <v>1</v>
      </c>
      <c r="F48" s="11">
        <f>IF('T2-2a. Medical_laboratory'!F48="",0,IF('T2-2a. Medical_laboratory'!F48="No",0,1))</f>
        <v>1</v>
      </c>
      <c r="G48" s="11">
        <f>IF('T2-2a. Medical_laboratory'!G48="",0,IF('T2-2a. Medical_laboratory'!G48="No",0,1))</f>
        <v>1</v>
      </c>
      <c r="H48" s="11">
        <f>IF('T2-2a. Medical_laboratory'!H48="",0,IF('T2-2a. Medical_laboratory'!H48="No",0,1))</f>
        <v>1</v>
      </c>
      <c r="I48" s="11">
        <f>IF('T2-2a. Medical_laboratory'!I48="",0,IF('T2-2a. Medical_laboratory'!I48="No",0,1))</f>
        <v>1</v>
      </c>
      <c r="J48" s="11">
        <f>IF('T2-2a. Medical_laboratory'!J48="",0,IF('T2-2a. Medical_laboratory'!J48="No",0,1))</f>
        <v>0</v>
      </c>
      <c r="K48" s="11">
        <f>IF('T2-2a. Medical_laboratory'!K48="",0,IF('T2-2a. Medical_laboratory'!K48="No",0,1))</f>
        <v>1</v>
      </c>
      <c r="L48" s="11">
        <f>IF('T2-2a. Medical_laboratory'!L48="",0,IF('T2-2a. Medical_laboratory'!L48="No",0,1))</f>
        <v>1</v>
      </c>
    </row>
    <row r="49" spans="1:12">
      <c r="B49" s="6" t="s">
        <v>27</v>
      </c>
      <c r="C49" s="11"/>
    </row>
    <row r="50" spans="1:12">
      <c r="B50" s="6" t="s">
        <v>28</v>
      </c>
      <c r="C50" s="11"/>
    </row>
    <row r="51" spans="1:12">
      <c r="B51" s="6" t="s">
        <v>29</v>
      </c>
      <c r="C51" s="11"/>
    </row>
    <row r="52" spans="1:12">
      <c r="B52" s="6" t="s">
        <v>30</v>
      </c>
      <c r="C52" s="11"/>
    </row>
    <row r="53" spans="1:12">
      <c r="B53" s="6" t="s">
        <v>31</v>
      </c>
      <c r="C53" s="11"/>
    </row>
    <row r="54" spans="1:12">
      <c r="B54" s="6" t="s">
        <v>32</v>
      </c>
      <c r="C54" s="11"/>
    </row>
    <row r="55" spans="1:12">
      <c r="B55" s="6" t="s">
        <v>33</v>
      </c>
      <c r="C55" s="11"/>
    </row>
    <row r="56" spans="1:12">
      <c r="B56" s="6" t="s">
        <v>34</v>
      </c>
      <c r="C56" s="11"/>
    </row>
    <row r="57" spans="1:12">
      <c r="B57" s="6" t="s">
        <v>178</v>
      </c>
      <c r="C57" s="21"/>
      <c r="D57" s="21"/>
      <c r="E57" s="21"/>
      <c r="F57" s="21"/>
      <c r="G57" s="21"/>
      <c r="H57" s="21"/>
      <c r="I57" s="21"/>
      <c r="J57" s="21"/>
      <c r="K57" s="21"/>
      <c r="L57" s="21"/>
    </row>
    <row r="58" spans="1:12">
      <c r="B58" s="6"/>
      <c r="C58" s="11"/>
    </row>
    <row r="59" spans="1:12" ht="25.5">
      <c r="A59" s="20">
        <v>8</v>
      </c>
      <c r="B59" s="5" t="s">
        <v>35</v>
      </c>
      <c r="C59" s="11">
        <f>IF('T2-2a. Medical_laboratory'!C59="",0,IF('T2-2a. Medical_laboratory'!C59="No",0,1))</f>
        <v>0</v>
      </c>
      <c r="D59" s="11">
        <f>IF('T2-2a. Medical_laboratory'!D59="",0,IF('T2-2a. Medical_laboratory'!D59="No",0,1))</f>
        <v>0</v>
      </c>
      <c r="E59" s="11">
        <f>IF('T2-2a. Medical_laboratory'!E59="",0,IF('T2-2a. Medical_laboratory'!E59="No",0,1))</f>
        <v>0</v>
      </c>
      <c r="F59" s="11">
        <f>IF('T2-2a. Medical_laboratory'!F59="",0,IF('T2-2a. Medical_laboratory'!F59="No",0,1))</f>
        <v>0</v>
      </c>
      <c r="G59" s="11">
        <f>IF('T2-2a. Medical_laboratory'!G59="",0,IF('T2-2a. Medical_laboratory'!G59="No",0,1))</f>
        <v>1</v>
      </c>
      <c r="H59" s="11">
        <f>IF('T2-2a. Medical_laboratory'!H59="",0,IF('T2-2a. Medical_laboratory'!H59="No",0,1))</f>
        <v>1</v>
      </c>
      <c r="I59" s="11">
        <f>IF('T2-2a. Medical_laboratory'!I59="",0,IF('T2-2a. Medical_laboratory'!I59="No",0,1))</f>
        <v>0</v>
      </c>
      <c r="J59" s="11">
        <f>IF('T2-2a. Medical_laboratory'!J59="",0,IF('T2-2a. Medical_laboratory'!J59="No",0,1))</f>
        <v>0</v>
      </c>
      <c r="K59" s="11">
        <f>IF('T2-2a. Medical_laboratory'!K59="",0,IF('T2-2a. Medical_laboratory'!K59="No",0,1))</f>
        <v>0</v>
      </c>
      <c r="L59" s="11">
        <f>IF('T2-2a. Medical_laboratory'!L59="",0,IF('T2-2a. Medical_laboratory'!L59="No",0,1))</f>
        <v>0</v>
      </c>
    </row>
    <row r="60" spans="1:12">
      <c r="B60" s="6" t="s">
        <v>36</v>
      </c>
      <c r="C60" s="11"/>
    </row>
    <row r="61" spans="1:12">
      <c r="B61" s="6" t="s">
        <v>37</v>
      </c>
      <c r="C61" s="11"/>
    </row>
    <row r="62" spans="1:12">
      <c r="B62" s="6" t="s">
        <v>38</v>
      </c>
      <c r="C62" s="11"/>
    </row>
    <row r="63" spans="1:12">
      <c r="B63" s="6" t="s">
        <v>178</v>
      </c>
      <c r="C63" s="11"/>
    </row>
    <row r="64" spans="1:12">
      <c r="B64" s="6"/>
      <c r="C64" s="11"/>
    </row>
    <row r="65" spans="1:12" ht="25.5" customHeight="1">
      <c r="A65" s="20">
        <v>9</v>
      </c>
      <c r="B65" s="5" t="s">
        <v>39</v>
      </c>
      <c r="C65" s="11">
        <f>IF('T2-2a. Medical_laboratory'!C65="",0,IF('T2-2a. Medical_laboratory'!C65="No",0,1))</f>
        <v>0</v>
      </c>
      <c r="D65" s="11">
        <f>IF('T2-2a. Medical_laboratory'!D65="",0,IF('T2-2a. Medical_laboratory'!D65="No",0,1))</f>
        <v>1</v>
      </c>
      <c r="E65" s="11">
        <f>IF('T2-2a. Medical_laboratory'!E65="",0,IF('T2-2a. Medical_laboratory'!E65="No",0,1))</f>
        <v>1</v>
      </c>
      <c r="F65" s="11">
        <f>IF('T2-2a. Medical_laboratory'!F65="",0,IF('T2-2a. Medical_laboratory'!F65="No",0,1))</f>
        <v>1</v>
      </c>
      <c r="G65" s="11">
        <f>IF('T2-2a. Medical_laboratory'!G65="",0,IF('T2-2a. Medical_laboratory'!G65="No",0,1))</f>
        <v>1</v>
      </c>
      <c r="H65" s="11">
        <f>IF('T2-2a. Medical_laboratory'!H65="",0,IF('T2-2a. Medical_laboratory'!H65="No",0,1))</f>
        <v>1</v>
      </c>
      <c r="I65" s="11">
        <f>IF('T2-2a. Medical_laboratory'!I65="",0,IF('T2-2a. Medical_laboratory'!I65="No",0,1))</f>
        <v>1</v>
      </c>
      <c r="J65" s="11">
        <f>IF('T2-2a. Medical_laboratory'!J65="",0,IF('T2-2a. Medical_laboratory'!J65="No",0,1))</f>
        <v>0</v>
      </c>
      <c r="K65" s="11">
        <f>IF('T2-2a. Medical_laboratory'!K65="",0,IF('T2-2a. Medical_laboratory'!K65="No",0,1))</f>
        <v>0</v>
      </c>
      <c r="L65" s="11">
        <f>IF('T2-2a. Medical_laboratory'!L65="",0,IF('T2-2a. Medical_laboratory'!L65="No",0,1))</f>
        <v>0</v>
      </c>
    </row>
    <row r="66" spans="1:12">
      <c r="B66" s="6" t="s">
        <v>27</v>
      </c>
      <c r="C66" s="11"/>
    </row>
    <row r="67" spans="1:12">
      <c r="B67" s="6" t="s">
        <v>28</v>
      </c>
      <c r="C67" s="11"/>
    </row>
    <row r="68" spans="1:12">
      <c r="B68" s="6" t="s">
        <v>29</v>
      </c>
      <c r="C68" s="11"/>
    </row>
    <row r="69" spans="1:12">
      <c r="B69" s="6" t="s">
        <v>30</v>
      </c>
      <c r="C69" s="11"/>
    </row>
    <row r="70" spans="1:12">
      <c r="B70" s="6" t="s">
        <v>32</v>
      </c>
      <c r="C70" s="11"/>
    </row>
    <row r="71" spans="1:12">
      <c r="B71" s="6" t="s">
        <v>33</v>
      </c>
      <c r="C71" s="11"/>
    </row>
    <row r="72" spans="1:12">
      <c r="B72" s="6" t="s">
        <v>34</v>
      </c>
      <c r="C72" s="11"/>
    </row>
    <row r="73" spans="1:12">
      <c r="B73" s="6" t="s">
        <v>178</v>
      </c>
      <c r="C73" s="11"/>
    </row>
    <row r="74" spans="1:12">
      <c r="B74" s="6"/>
      <c r="C74" s="11"/>
    </row>
    <row r="75" spans="1:12" ht="24.75" customHeight="1">
      <c r="A75" s="20">
        <v>10</v>
      </c>
      <c r="B75" s="5" t="s">
        <v>40</v>
      </c>
      <c r="C75" s="11">
        <f>IF('T2-2a. Medical_laboratory'!C75="",0,IF('T2-2a. Medical_laboratory'!C75="No",0,1))</f>
        <v>0</v>
      </c>
      <c r="D75" s="11">
        <f>IF('T2-2a. Medical_laboratory'!D75="",0,IF('T2-2a. Medical_laboratory'!D75="No",0,1))</f>
        <v>1</v>
      </c>
      <c r="E75" s="11">
        <f>IF('T2-2a. Medical_laboratory'!E75="",0,IF('T2-2a. Medical_laboratory'!E75="No",0,1))</f>
        <v>1</v>
      </c>
      <c r="F75" s="11">
        <f>IF('T2-2a. Medical_laboratory'!F75="",0,IF('T2-2a. Medical_laboratory'!F75="No",0,1))</f>
        <v>1</v>
      </c>
      <c r="G75" s="11">
        <f>IF('T2-2a. Medical_laboratory'!G75="",0,IF('T2-2a. Medical_laboratory'!G75="No",0,1))</f>
        <v>1</v>
      </c>
      <c r="H75" s="11">
        <f>IF('T2-2a. Medical_laboratory'!H75="",0,IF('T2-2a. Medical_laboratory'!H75="No",0,1))</f>
        <v>1</v>
      </c>
      <c r="I75" s="11">
        <f>IF('T2-2a. Medical_laboratory'!I75="",0,IF('T2-2a. Medical_laboratory'!I75="No",0,1))</f>
        <v>1</v>
      </c>
      <c r="J75" s="11">
        <f>IF('T2-2a. Medical_laboratory'!J75="",0,IF('T2-2a. Medical_laboratory'!J75="No",0,1))</f>
        <v>1</v>
      </c>
      <c r="K75" s="11">
        <f>IF('T2-2a. Medical_laboratory'!K75="",0,IF('T2-2a. Medical_laboratory'!K75="No",0,1))</f>
        <v>0</v>
      </c>
      <c r="L75" s="11">
        <f>IF('T2-2a. Medical_laboratory'!L75="",0,IF('T2-2a. Medical_laboratory'!L75="No",0,1))</f>
        <v>1</v>
      </c>
    </row>
    <row r="76" spans="1:12">
      <c r="B76" s="6" t="s">
        <v>27</v>
      </c>
      <c r="C76" s="11"/>
    </row>
    <row r="77" spans="1:12">
      <c r="B77" s="6" t="s">
        <v>28</v>
      </c>
      <c r="C77" s="11"/>
    </row>
    <row r="78" spans="1:12">
      <c r="B78" s="6" t="s">
        <v>29</v>
      </c>
      <c r="C78" s="11"/>
    </row>
    <row r="79" spans="1:12">
      <c r="B79" s="6" t="s">
        <v>178</v>
      </c>
      <c r="C79" s="11"/>
    </row>
    <row r="80" spans="1:12">
      <c r="B80" s="6"/>
      <c r="C80" s="11"/>
    </row>
    <row r="81" spans="1:12">
      <c r="A81" s="20">
        <v>11</v>
      </c>
      <c r="B81" s="5" t="s">
        <v>41</v>
      </c>
      <c r="C81" s="11">
        <f>IF('T2-2a. Medical_laboratory'!C81="",0,IF('T2-2a. Medical_laboratory'!C81="No",0,1))</f>
        <v>0</v>
      </c>
      <c r="D81" s="11">
        <f>IF('T2-2a. Medical_laboratory'!D81="",0,IF('T2-2a. Medical_laboratory'!D81="No",0,1))</f>
        <v>1</v>
      </c>
      <c r="E81" s="11">
        <f>IF('T2-2a. Medical_laboratory'!E81="",0,IF('T2-2a. Medical_laboratory'!E81="No",0,1))</f>
        <v>1</v>
      </c>
      <c r="F81" s="11">
        <f>IF('T2-2a. Medical_laboratory'!F81="",0,IF('T2-2a. Medical_laboratory'!F81="No",0,1))</f>
        <v>0</v>
      </c>
      <c r="G81" s="11">
        <f>IF('T2-2a. Medical_laboratory'!G81="",0,IF('T2-2a. Medical_laboratory'!G81="No",0,1))</f>
        <v>1</v>
      </c>
      <c r="H81" s="11">
        <f>IF('T2-2a. Medical_laboratory'!H81="",0,IF('T2-2a. Medical_laboratory'!H81="No",0,1))</f>
        <v>1</v>
      </c>
      <c r="I81" s="11">
        <f>IF('T2-2a. Medical_laboratory'!I81="",0,IF('T2-2a. Medical_laboratory'!I81="No",0,1))</f>
        <v>0</v>
      </c>
      <c r="J81" s="11">
        <f>IF('T2-2a. Medical_laboratory'!J81="",0,IF('T2-2a. Medical_laboratory'!J81="No",0,1))</f>
        <v>0</v>
      </c>
      <c r="K81" s="11">
        <f>IF('T2-2a. Medical_laboratory'!K81="",0,IF('T2-2a. Medical_laboratory'!K81="No",0,1))</f>
        <v>0</v>
      </c>
      <c r="L81" s="11">
        <f>IF('T2-2a. Medical_laboratory'!L81="",0,IF('T2-2a. Medical_laboratory'!L81="No",0,1))</f>
        <v>1</v>
      </c>
    </row>
    <row r="82" spans="1:12">
      <c r="B82" s="6" t="s">
        <v>27</v>
      </c>
      <c r="C82" s="11"/>
    </row>
    <row r="83" spans="1:12">
      <c r="B83" s="6" t="s">
        <v>28</v>
      </c>
      <c r="C83" s="11"/>
    </row>
    <row r="84" spans="1:12">
      <c r="B84" s="6" t="s">
        <v>29</v>
      </c>
      <c r="C84" s="11"/>
    </row>
    <row r="85" spans="1:12">
      <c r="B85" s="6" t="s">
        <v>178</v>
      </c>
      <c r="C85" s="11"/>
    </row>
    <row r="86" spans="1:12">
      <c r="B86" s="6"/>
      <c r="C86" s="11"/>
    </row>
    <row r="87" spans="1:12">
      <c r="C87" s="11"/>
    </row>
    <row r="88" spans="1:12">
      <c r="B88" s="4" t="s">
        <v>42</v>
      </c>
      <c r="C88" s="11"/>
    </row>
    <row r="89" spans="1:12">
      <c r="C89" s="11"/>
    </row>
    <row r="90" spans="1:12" ht="25.5">
      <c r="A90" s="20">
        <v>12</v>
      </c>
      <c r="B90" s="5" t="s">
        <v>43</v>
      </c>
      <c r="C90" s="11"/>
    </row>
    <row r="91" spans="1:12">
      <c r="B91" s="6" t="s">
        <v>44</v>
      </c>
      <c r="C91" s="11">
        <f>IF('T2-2a. Medical_laboratory'!C91="Yes",1,0)</f>
        <v>0</v>
      </c>
      <c r="D91" s="11">
        <f>IF('T2-2a. Medical_laboratory'!D91="Yes",1,0)</f>
        <v>0</v>
      </c>
      <c r="E91" s="11">
        <f>IF('T2-2a. Medical_laboratory'!E91="Yes",1,0)</f>
        <v>0</v>
      </c>
      <c r="F91" s="11">
        <f>IF('T2-2a. Medical_laboratory'!F91="Yes",1,0)</f>
        <v>0</v>
      </c>
      <c r="G91" s="11">
        <f>IF('T2-2a. Medical_laboratory'!G91="Yes",1,0)</f>
        <v>0</v>
      </c>
      <c r="H91" s="11">
        <f>IF('T2-2a. Medical_laboratory'!H91="Yes",1,0)</f>
        <v>0</v>
      </c>
      <c r="I91" s="11">
        <f>IF('T2-2a. Medical_laboratory'!I91="Yes",1,0)</f>
        <v>0</v>
      </c>
      <c r="J91" s="11">
        <f>IF('T2-2a. Medical_laboratory'!J91="Yes",1,0)</f>
        <v>0</v>
      </c>
      <c r="K91" s="11">
        <f>IF('T2-2a. Medical_laboratory'!K91="Yes",1,0)</f>
        <v>0</v>
      </c>
      <c r="L91" s="11">
        <f>IF('T2-2a. Medical_laboratory'!L91="Yes",1,0)</f>
        <v>0</v>
      </c>
    </row>
    <row r="92" spans="1:12">
      <c r="B92" s="6" t="s">
        <v>45</v>
      </c>
      <c r="C92" s="11">
        <f>IF('T2-2a. Medical_laboratory'!C92="Yes",1/3,0)</f>
        <v>0</v>
      </c>
      <c r="D92" s="11">
        <f>IF('T2-2a. Medical_laboratory'!D92="Yes",1/3,0)</f>
        <v>0</v>
      </c>
      <c r="E92" s="11">
        <f>IF('T2-2a. Medical_laboratory'!E92="Yes",1/3,0)</f>
        <v>0</v>
      </c>
      <c r="F92" s="11">
        <f>IF('T2-2a. Medical_laboratory'!F92="Yes",1/3,0)</f>
        <v>0</v>
      </c>
      <c r="G92" s="11">
        <f>IF('T2-2a. Medical_laboratory'!G92="Yes",1/3,0)</f>
        <v>0.33333333333333331</v>
      </c>
      <c r="H92" s="11">
        <f>IF('T2-2a. Medical_laboratory'!H92="Yes",1/3,0)</f>
        <v>0</v>
      </c>
      <c r="I92" s="11">
        <f>IF('T2-2a. Medical_laboratory'!I92="Yes",1/3,0)</f>
        <v>0</v>
      </c>
      <c r="J92" s="11">
        <f>IF('T2-2a. Medical_laboratory'!J92="Yes",1/3,0)</f>
        <v>0</v>
      </c>
      <c r="K92" s="11">
        <f>IF('T2-2a. Medical_laboratory'!K92="Yes",1/3,0)</f>
        <v>0</v>
      </c>
      <c r="L92" s="11">
        <f>IF('T2-2a. Medical_laboratory'!L92="Yes",1/3,0)</f>
        <v>0</v>
      </c>
    </row>
    <row r="93" spans="1:12">
      <c r="B93" s="6" t="s">
        <v>46</v>
      </c>
      <c r="C93" s="11">
        <f>IF('T2-2a. Medical_laboratory'!C93="Yes",1/3,0)</f>
        <v>0</v>
      </c>
      <c r="D93" s="11">
        <f>IF('T2-2a. Medical_laboratory'!D93="Yes",1/3,0)</f>
        <v>0</v>
      </c>
      <c r="E93" s="11">
        <f>IF('T2-2a. Medical_laboratory'!E93="Yes",1/3,0)</f>
        <v>0</v>
      </c>
      <c r="F93" s="11">
        <f>IF('T2-2a. Medical_laboratory'!F93="Yes",1/3,0)</f>
        <v>0</v>
      </c>
      <c r="G93" s="11">
        <f>IF('T2-2a. Medical_laboratory'!G93="Yes",1/3,0)</f>
        <v>0</v>
      </c>
      <c r="H93" s="11">
        <f>IF('T2-2a. Medical_laboratory'!H93="Yes",1/3,0)</f>
        <v>0.33333333333333331</v>
      </c>
      <c r="I93" s="11">
        <f>IF('T2-2a. Medical_laboratory'!I93="Yes",1/3,0)</f>
        <v>0</v>
      </c>
      <c r="J93" s="11">
        <f>IF('T2-2a. Medical_laboratory'!J93="Yes",1/3,0)</f>
        <v>0</v>
      </c>
      <c r="K93" s="11">
        <f>IF('T2-2a. Medical_laboratory'!K93="Yes",1/3,0)</f>
        <v>0</v>
      </c>
      <c r="L93" s="11">
        <f>IF('T2-2a. Medical_laboratory'!L93="Yes",1/3,0)</f>
        <v>0</v>
      </c>
    </row>
    <row r="94" spans="1:12">
      <c r="B94" s="6" t="s">
        <v>47</v>
      </c>
      <c r="C94" s="11">
        <f>IF('T2-2a. Medical_laboratory'!C94="Yes",1/3,0)</f>
        <v>0</v>
      </c>
      <c r="D94" s="11">
        <f>IF('T2-2a. Medical_laboratory'!D94="Yes",1/3,0)</f>
        <v>0</v>
      </c>
      <c r="E94" s="11">
        <f>IF('T2-2a. Medical_laboratory'!E94="Yes",1/3,0)</f>
        <v>0</v>
      </c>
      <c r="F94" s="11">
        <f>IF('T2-2a. Medical_laboratory'!F94="Yes",1/3,0)</f>
        <v>0</v>
      </c>
      <c r="G94" s="11">
        <f>IF('T2-2a. Medical_laboratory'!G94="Yes",1/3,0)</f>
        <v>0</v>
      </c>
      <c r="H94" s="11">
        <f>IF('T2-2a. Medical_laboratory'!H94="Yes",1/3,0)</f>
        <v>0.33333333333333331</v>
      </c>
      <c r="I94" s="11">
        <f>IF('T2-2a. Medical_laboratory'!I94="Yes",1/3,0)</f>
        <v>0</v>
      </c>
      <c r="J94" s="11">
        <f>IF('T2-2a. Medical_laboratory'!J94="Yes",1/3,0)</f>
        <v>0</v>
      </c>
      <c r="K94" s="11">
        <f>IF('T2-2a. Medical_laboratory'!K94="Yes",1/3,0)</f>
        <v>0</v>
      </c>
      <c r="L94" s="11">
        <f>IF('T2-2a. Medical_laboratory'!L94="Yes",1/3,0)</f>
        <v>0</v>
      </c>
    </row>
    <row r="95" spans="1:12">
      <c r="B95" s="6" t="s">
        <v>48</v>
      </c>
      <c r="C95" s="11"/>
    </row>
    <row r="96" spans="1:12">
      <c r="B96" s="6" t="s">
        <v>178</v>
      </c>
      <c r="C96" s="11"/>
    </row>
    <row r="97" spans="1:12">
      <c r="B97" s="6"/>
      <c r="C97" s="11"/>
    </row>
    <row r="98" spans="1:12">
      <c r="C98" s="11"/>
    </row>
    <row r="99" spans="1:12">
      <c r="B99" s="4" t="s">
        <v>49</v>
      </c>
      <c r="C99" s="11"/>
    </row>
    <row r="100" spans="1:12">
      <c r="C100" s="11"/>
    </row>
    <row r="101" spans="1:12">
      <c r="A101" s="20" t="s">
        <v>51</v>
      </c>
      <c r="B101" s="5" t="s">
        <v>50</v>
      </c>
      <c r="C101" s="11"/>
    </row>
    <row r="102" spans="1:12">
      <c r="B102" s="6" t="s">
        <v>44</v>
      </c>
      <c r="C102" s="11">
        <f>IF('T2-2a. Medical_laboratory'!C102="Yes",1,0)</f>
        <v>0</v>
      </c>
      <c r="D102" s="11">
        <f>IF('T2-2a. Medical_laboratory'!D102="Yes",1,0)</f>
        <v>0</v>
      </c>
      <c r="E102" s="11">
        <f>IF('T2-2a. Medical_laboratory'!E102="Yes",1,0)</f>
        <v>0</v>
      </c>
      <c r="F102" s="11">
        <f>IF('T2-2a. Medical_laboratory'!F102="Yes",1,0)</f>
        <v>0</v>
      </c>
      <c r="G102" s="11">
        <f>IF('T2-2a. Medical_laboratory'!G102="Yes",1,0)</f>
        <v>0</v>
      </c>
      <c r="H102" s="11">
        <f>IF('T2-2a. Medical_laboratory'!H102="Yes",1,0)</f>
        <v>0</v>
      </c>
      <c r="I102" s="11">
        <f>IF('T2-2a. Medical_laboratory'!I102="Yes",1,0)</f>
        <v>0</v>
      </c>
      <c r="J102" s="11">
        <f>IF('T2-2a. Medical_laboratory'!J102="Yes",1,0)</f>
        <v>0</v>
      </c>
      <c r="K102" s="11">
        <f>IF('T2-2a. Medical_laboratory'!K102="Yes",1,0)</f>
        <v>0</v>
      </c>
      <c r="L102" s="11">
        <f>IF('T2-2a. Medical_laboratory'!L102="Yes",1,0)</f>
        <v>0</v>
      </c>
    </row>
    <row r="103" spans="1:12">
      <c r="B103" s="6" t="s">
        <v>54</v>
      </c>
      <c r="C103" s="11">
        <f>IF('T2-2a. Medical_laboratory'!C103="Yes",0.5,0)</f>
        <v>0</v>
      </c>
      <c r="D103" s="11">
        <f>IF('T2-2a. Medical_laboratory'!D103="Yes",0.5,0)</f>
        <v>0</v>
      </c>
      <c r="E103" s="11">
        <f>IF('T2-2a. Medical_laboratory'!E103="Yes",0.5,0)</f>
        <v>0</v>
      </c>
      <c r="F103" s="11">
        <f>IF('T2-2a. Medical_laboratory'!F103="Yes",0.5,0)</f>
        <v>0</v>
      </c>
      <c r="G103" s="11">
        <f>IF('T2-2a. Medical_laboratory'!G103="Yes",0.5,0)</f>
        <v>0</v>
      </c>
      <c r="H103" s="11">
        <f>IF('T2-2a. Medical_laboratory'!H103="Yes",0.5,0)</f>
        <v>0</v>
      </c>
      <c r="I103" s="11">
        <f>IF('T2-2a. Medical_laboratory'!I103="Yes",0.5,0)</f>
        <v>0</v>
      </c>
      <c r="J103" s="11">
        <f>IF('T2-2a. Medical_laboratory'!J103="Yes",0.5,0)</f>
        <v>0</v>
      </c>
      <c r="K103" s="11">
        <f>IF('T2-2a. Medical_laboratory'!K103="Yes",0.5,0)</f>
        <v>0</v>
      </c>
      <c r="L103" s="11">
        <f>IF('T2-2a. Medical_laboratory'!L103="Yes",0.5,0)</f>
        <v>0</v>
      </c>
    </row>
    <row r="104" spans="1:12">
      <c r="B104" s="6" t="s">
        <v>55</v>
      </c>
      <c r="C104" s="11">
        <f>IF('T2-2a. Medical_laboratory'!C104="Yes",0.5,0)</f>
        <v>0</v>
      </c>
      <c r="D104" s="11">
        <f>IF('T2-2a. Medical_laboratory'!D104="Yes",0.5,0)</f>
        <v>0</v>
      </c>
      <c r="E104" s="11">
        <f>IF('T2-2a. Medical_laboratory'!E104="Yes",0.5,0)</f>
        <v>0</v>
      </c>
      <c r="F104" s="11">
        <f>IF('T2-2a. Medical_laboratory'!F104="Yes",0.5,0)</f>
        <v>0</v>
      </c>
      <c r="G104" s="11">
        <f>IF('T2-2a. Medical_laboratory'!G104="Yes",0.5,0)</f>
        <v>0</v>
      </c>
      <c r="H104" s="11">
        <f>IF('T2-2a. Medical_laboratory'!H104="Yes",0.5,0)</f>
        <v>0.5</v>
      </c>
      <c r="I104" s="11">
        <f>IF('T2-2a. Medical_laboratory'!I104="Yes",0.5,0)</f>
        <v>0</v>
      </c>
      <c r="J104" s="11">
        <f>IF('T2-2a. Medical_laboratory'!J104="Yes",0.5,0)</f>
        <v>0</v>
      </c>
      <c r="K104" s="11">
        <f>IF('T2-2a. Medical_laboratory'!K104="Yes",0.5,0)</f>
        <v>0</v>
      </c>
      <c r="L104" s="11">
        <f>IF('T2-2a. Medical_laboratory'!L104="Yes",0.5,0)</f>
        <v>0</v>
      </c>
    </row>
    <row r="105" spans="1:12">
      <c r="B105" s="6" t="s">
        <v>56</v>
      </c>
      <c r="C105" s="11"/>
    </row>
    <row r="106" spans="1:12">
      <c r="B106" s="6" t="s">
        <v>178</v>
      </c>
      <c r="C106" s="11"/>
    </row>
    <row r="107" spans="1:12">
      <c r="B107" s="6"/>
      <c r="C107" s="11"/>
    </row>
    <row r="108" spans="1:12">
      <c r="C108" s="11"/>
    </row>
    <row r="109" spans="1:12">
      <c r="B109" s="4" t="s">
        <v>57</v>
      </c>
      <c r="C109" s="11"/>
    </row>
    <row r="110" spans="1:12">
      <c r="C110" s="11"/>
    </row>
    <row r="111" spans="1:12">
      <c r="A111" s="20">
        <v>14</v>
      </c>
      <c r="B111" s="5" t="s">
        <v>58</v>
      </c>
      <c r="C111" s="11"/>
    </row>
    <row r="112" spans="1:12">
      <c r="B112" s="6" t="s">
        <v>60</v>
      </c>
      <c r="C112" s="11"/>
    </row>
    <row r="113" spans="1:12">
      <c r="B113" s="6" t="s">
        <v>59</v>
      </c>
      <c r="C113" s="11">
        <f>IF('T2-2a. Medical_laboratory'!C113="","..",(100-'T2-2a. Medical_laboratory'!C113)/100)</f>
        <v>0</v>
      </c>
      <c r="D113" s="11">
        <f>IF('T2-2a. Medical_laboratory'!D113="","..",(100-'T2-2a. Medical_laboratory'!D113)/100)</f>
        <v>0</v>
      </c>
      <c r="E113" s="11">
        <f>IF('T2-2a. Medical_laboratory'!E113="","..",(100-'T2-2a. Medical_laboratory'!E113)/100)</f>
        <v>0</v>
      </c>
      <c r="F113" s="11">
        <f>IF('T2-2a. Medical_laboratory'!F113="","..",(100-'T2-2a. Medical_laboratory'!F113)/100)</f>
        <v>0</v>
      </c>
      <c r="G113" s="11">
        <f>IF('T2-2a. Medical_laboratory'!G113="","..",(100-'T2-2a. Medical_laboratory'!G113)/100)</f>
        <v>0</v>
      </c>
      <c r="H113" s="11">
        <f>IF('T2-2a. Medical_laboratory'!H113="","..",(100-'T2-2a. Medical_laboratory'!H113)/100)</f>
        <v>0</v>
      </c>
      <c r="I113" s="11">
        <f>IF('T2-2a. Medical_laboratory'!I113="","..",(100-'T2-2a. Medical_laboratory'!I113)/100)</f>
        <v>0</v>
      </c>
      <c r="J113" s="11">
        <f>IF('T2-2a. Medical_laboratory'!J113="","..",(100-'T2-2a. Medical_laboratory'!J113)/100)</f>
        <v>0</v>
      </c>
      <c r="K113" s="11">
        <f>IF('T2-2a. Medical_laboratory'!K113="","..",(100-'T2-2a. Medical_laboratory'!K113)/100)</f>
        <v>0</v>
      </c>
      <c r="L113" s="11">
        <f>IF('T2-2a. Medical_laboratory'!L113="","..",(100-'T2-2a. Medical_laboratory'!L113)/100)</f>
        <v>0</v>
      </c>
    </row>
    <row r="114" spans="1:12">
      <c r="B114" s="6" t="s">
        <v>61</v>
      </c>
      <c r="C114" s="11"/>
    </row>
    <row r="115" spans="1:12">
      <c r="B115" s="6" t="s">
        <v>59</v>
      </c>
      <c r="C115" s="11">
        <f>IF('T2-2a. Medical_laboratory'!C115="","..",(100-'T2-2a. Medical_laboratory'!C115)/100)</f>
        <v>0</v>
      </c>
      <c r="D115" s="11">
        <f>IF('T2-2a. Medical_laboratory'!D115="","..",(100-'T2-2a. Medical_laboratory'!D115)/100)</f>
        <v>0</v>
      </c>
      <c r="E115" s="11">
        <f>IF('T2-2a. Medical_laboratory'!E115="","..",(100-'T2-2a. Medical_laboratory'!E115)/100)</f>
        <v>0</v>
      </c>
      <c r="F115" s="11">
        <f>IF('T2-2a. Medical_laboratory'!F115="","..",(100-'T2-2a. Medical_laboratory'!F115)/100)</f>
        <v>0</v>
      </c>
      <c r="G115" s="11">
        <f>IF('T2-2a. Medical_laboratory'!G115="","..",(100-'T2-2a. Medical_laboratory'!G115)/100)</f>
        <v>0</v>
      </c>
      <c r="H115" s="11">
        <f>IF('T2-2a. Medical_laboratory'!H115="","..",(100-'T2-2a. Medical_laboratory'!H115)/100)</f>
        <v>0</v>
      </c>
      <c r="I115" s="11">
        <f>IF('T2-2a. Medical_laboratory'!I115="","..",(100-'T2-2a. Medical_laboratory'!I115)/100)</f>
        <v>0</v>
      </c>
      <c r="J115" s="11">
        <f>IF('T2-2a. Medical_laboratory'!J115="","..",(100-'T2-2a. Medical_laboratory'!J115)/100)</f>
        <v>0</v>
      </c>
      <c r="K115" s="11">
        <f>IF('T2-2a. Medical_laboratory'!K115="","..",(100-'T2-2a. Medical_laboratory'!K115)/100)</f>
        <v>0</v>
      </c>
      <c r="L115" s="11">
        <f>IF('T2-2a. Medical_laboratory'!L115="","..",(100-'T2-2a. Medical_laboratory'!L115)/100)</f>
        <v>0</v>
      </c>
    </row>
    <row r="116" spans="1:12">
      <c r="B116" s="6" t="s">
        <v>178</v>
      </c>
      <c r="C116" s="11"/>
    </row>
    <row r="117" spans="1:12">
      <c r="B117" s="6"/>
      <c r="C117" s="11"/>
    </row>
    <row r="118" spans="1:12">
      <c r="A118" s="20">
        <v>15</v>
      </c>
      <c r="B118" s="5" t="s">
        <v>62</v>
      </c>
      <c r="C118" s="11"/>
    </row>
    <row r="119" spans="1:12">
      <c r="B119" s="6" t="s">
        <v>60</v>
      </c>
      <c r="C119" s="11"/>
    </row>
    <row r="120" spans="1:12">
      <c r="B120" s="6" t="s">
        <v>63</v>
      </c>
      <c r="C120" s="11">
        <f>IF('T2-2a. Medical_laboratory'!C120="","..",IF('T2-2a. Medical_laboratory'!C120="NA",0.75,(100-'T2-2a. Medical_laboratory'!C120)/100))</f>
        <v>0.75</v>
      </c>
      <c r="D120" s="11">
        <f>IF('T2-2a. Medical_laboratory'!D120="","..",IF('T2-2a. Medical_laboratory'!D120="NA",0.75,(100-'T2-2a. Medical_laboratory'!D120)/100))</f>
        <v>0</v>
      </c>
      <c r="E120" s="11">
        <f>IF('T2-2a. Medical_laboratory'!E120="","..",IF('T2-2a. Medical_laboratory'!E120="NA",0.75,(100-'T2-2a. Medical_laboratory'!E120)/100))</f>
        <v>0.35</v>
      </c>
      <c r="F120" s="11">
        <f>IF('T2-2a. Medical_laboratory'!F120="","..",IF('T2-2a. Medical_laboratory'!F120="NA",0.75,(100-'T2-2a. Medical_laboratory'!F120)/100))</f>
        <v>0</v>
      </c>
      <c r="G120" s="11">
        <f>IF('T2-2a. Medical_laboratory'!G120="","..",IF('T2-2a. Medical_laboratory'!G120="NA",0.75,(100-'T2-2a. Medical_laboratory'!G120)/100))</f>
        <v>0.3</v>
      </c>
      <c r="H120" s="11">
        <f>IF('T2-2a. Medical_laboratory'!H120="","..",IF('T2-2a. Medical_laboratory'!H120="NA",0.75,(100-'T2-2a. Medical_laboratory'!H120)/100))</f>
        <v>1</v>
      </c>
      <c r="I120" s="11">
        <f>IF('T2-2a. Medical_laboratory'!I120="","..",IF('T2-2a. Medical_laboratory'!I120="NA",0.75,(100-'T2-2a. Medical_laboratory'!I120)/100))</f>
        <v>0</v>
      </c>
      <c r="J120" s="11">
        <f>IF('T2-2a. Medical_laboratory'!J120="","..",IF('T2-2a. Medical_laboratory'!J120="NA",0.75,(100-'T2-2a. Medical_laboratory'!J120)/100))</f>
        <v>0</v>
      </c>
      <c r="K120" s="11">
        <f>IF('T2-2a. Medical_laboratory'!K120="","..",IF('T2-2a. Medical_laboratory'!K120="NA",0.75,(100-'T2-2a. Medical_laboratory'!K120)/100))</f>
        <v>0.51</v>
      </c>
      <c r="L120" s="11">
        <f>IF('T2-2a. Medical_laboratory'!L120="","..",IF('T2-2a. Medical_laboratory'!L120="NA",0.75,(100-'T2-2a. Medical_laboratory'!L120)/100))</f>
        <v>0</v>
      </c>
    </row>
    <row r="121" spans="1:12">
      <c r="B121" s="6" t="s">
        <v>61</v>
      </c>
      <c r="C121" s="11"/>
    </row>
    <row r="122" spans="1:12">
      <c r="B122" s="6" t="s">
        <v>63</v>
      </c>
      <c r="C122" s="11">
        <f>IF('T2-2a. Medical_laboratory'!C122="","..",IF('T2-2a. Medical_laboratory'!C122="NA",0.75,(100-'T2-2a. Medical_laboratory'!C122)/100))</f>
        <v>0.75</v>
      </c>
      <c r="D122" s="11">
        <f>IF('T2-2a. Medical_laboratory'!D122="","..",IF('T2-2a. Medical_laboratory'!D122="NA",0.75,(100-'T2-2a. Medical_laboratory'!D122)/100))</f>
        <v>0</v>
      </c>
      <c r="E122" s="11">
        <f>IF('T2-2a. Medical_laboratory'!E122="","..",IF('T2-2a. Medical_laboratory'!E122="NA",0.75,(100-'T2-2a. Medical_laboratory'!E122)/100))</f>
        <v>0.33</v>
      </c>
      <c r="F122" s="11">
        <f>IF('T2-2a. Medical_laboratory'!F122="","..",IF('T2-2a. Medical_laboratory'!F122="NA",0.75,(100-'T2-2a. Medical_laboratory'!F122)/100))</f>
        <v>0</v>
      </c>
      <c r="G122" s="11">
        <f>IF('T2-2a. Medical_laboratory'!G122="","..",IF('T2-2a. Medical_laboratory'!G122="NA",0.75,(100-'T2-2a. Medical_laboratory'!G122)/100))</f>
        <v>0.3</v>
      </c>
      <c r="H122" s="11">
        <f>IF('T2-2a. Medical_laboratory'!H122="","..",IF('T2-2a. Medical_laboratory'!H122="NA",0.75,(100-'T2-2a. Medical_laboratory'!H122)/100))</f>
        <v>1</v>
      </c>
      <c r="I122" s="11">
        <f>IF('T2-2a. Medical_laboratory'!I122="","..",IF('T2-2a. Medical_laboratory'!I122="NA",0.75,(100-'T2-2a. Medical_laboratory'!I122)/100))</f>
        <v>0</v>
      </c>
      <c r="J122" s="11">
        <f>IF('T2-2a. Medical_laboratory'!J122="","..",IF('T2-2a. Medical_laboratory'!J122="NA",0.75,(100-'T2-2a. Medical_laboratory'!J122)/100))</f>
        <v>0</v>
      </c>
      <c r="K122" s="11">
        <f>IF('T2-2a. Medical_laboratory'!K122="","..",IF('T2-2a. Medical_laboratory'!K122="NA",0.75,(100-'T2-2a. Medical_laboratory'!K122)/100))</f>
        <v>0.51</v>
      </c>
      <c r="L122" s="11">
        <f>IF('T2-2a. Medical_laboratory'!L122="","..",IF('T2-2a. Medical_laboratory'!L122="NA",0.75,(100-'T2-2a. Medical_laboratory'!L122)/100))</f>
        <v>0</v>
      </c>
    </row>
    <row r="123" spans="1:12">
      <c r="B123" s="6" t="s">
        <v>178</v>
      </c>
      <c r="C123" s="11"/>
    </row>
    <row r="124" spans="1:12">
      <c r="B124" s="6"/>
      <c r="C124" s="11"/>
    </row>
    <row r="125" spans="1:12">
      <c r="B125" s="6"/>
      <c r="C125" s="11"/>
    </row>
    <row r="126" spans="1:12">
      <c r="B126" s="4" t="s">
        <v>64</v>
      </c>
      <c r="C126" s="11"/>
    </row>
    <row r="127" spans="1:12">
      <c r="B127" s="6"/>
      <c r="C127" s="11"/>
    </row>
    <row r="128" spans="1:12">
      <c r="A128" s="20">
        <v>16</v>
      </c>
      <c r="B128" s="5" t="s">
        <v>65</v>
      </c>
      <c r="C128" s="11"/>
    </row>
    <row r="129" spans="1:12">
      <c r="B129" s="6" t="s">
        <v>66</v>
      </c>
      <c r="C129" s="11"/>
    </row>
    <row r="130" spans="1:12">
      <c r="B130" s="6" t="s">
        <v>67</v>
      </c>
      <c r="C130" s="11"/>
    </row>
    <row r="131" spans="1:12">
      <c r="B131" s="6" t="s">
        <v>68</v>
      </c>
      <c r="C131" s="11"/>
    </row>
    <row r="132" spans="1:12">
      <c r="B132" s="6" t="s">
        <v>69</v>
      </c>
      <c r="C132" s="11"/>
    </row>
    <row r="133" spans="1:12">
      <c r="B133" s="6" t="s">
        <v>178</v>
      </c>
      <c r="C133" s="11"/>
    </row>
    <row r="134" spans="1:12">
      <c r="B134" s="6"/>
      <c r="C134" s="11"/>
    </row>
    <row r="135" spans="1:12">
      <c r="A135" s="20">
        <v>17</v>
      </c>
      <c r="B135" s="5" t="s">
        <v>70</v>
      </c>
      <c r="C135" s="11"/>
    </row>
    <row r="136" spans="1:12">
      <c r="B136" s="6" t="s">
        <v>71</v>
      </c>
      <c r="C136" s="11"/>
    </row>
    <row r="137" spans="1:12">
      <c r="B137" s="6" t="s">
        <v>72</v>
      </c>
      <c r="C137" s="14"/>
      <c r="D137" s="14"/>
      <c r="E137" s="14"/>
      <c r="F137" s="14"/>
      <c r="G137" s="14"/>
      <c r="H137" s="14"/>
      <c r="I137" s="14"/>
      <c r="J137" s="14"/>
      <c r="K137" s="14"/>
      <c r="L137" s="14"/>
    </row>
    <row r="138" spans="1:12">
      <c r="B138" s="6" t="s">
        <v>73</v>
      </c>
      <c r="C138" s="11"/>
    </row>
    <row r="139" spans="1:12">
      <c r="B139" s="6" t="s">
        <v>178</v>
      </c>
      <c r="C139" s="11"/>
    </row>
    <row r="140" spans="1:12">
      <c r="B140" s="6"/>
      <c r="C140" s="11"/>
    </row>
    <row r="141" spans="1:12">
      <c r="A141" s="20">
        <v>18</v>
      </c>
      <c r="B141" s="5" t="s">
        <v>74</v>
      </c>
      <c r="C141" s="11"/>
    </row>
    <row r="142" spans="1:12">
      <c r="B142" s="6" t="s">
        <v>75</v>
      </c>
      <c r="C142" s="11"/>
    </row>
    <row r="143" spans="1:12">
      <c r="B143" s="6" t="s">
        <v>76</v>
      </c>
      <c r="C143" s="11"/>
    </row>
    <row r="144" spans="1:12">
      <c r="B144" s="6" t="s">
        <v>77</v>
      </c>
      <c r="C144" s="11"/>
    </row>
    <row r="145" spans="1:12">
      <c r="B145" s="6" t="s">
        <v>78</v>
      </c>
      <c r="C145" s="11"/>
    </row>
    <row r="146" spans="1:12" ht="14.25">
      <c r="B146" s="6" t="s">
        <v>178</v>
      </c>
      <c r="C146" s="22"/>
      <c r="D146" s="22"/>
      <c r="E146" s="22"/>
      <c r="F146" s="22"/>
      <c r="G146" s="22"/>
      <c r="H146" s="22"/>
      <c r="I146" s="22"/>
      <c r="J146" s="22"/>
      <c r="K146" s="22"/>
      <c r="L146" s="22"/>
    </row>
    <row r="147" spans="1:12">
      <c r="B147" s="6"/>
      <c r="C147" s="11"/>
    </row>
    <row r="148" spans="1:12" ht="25.5">
      <c r="A148" s="20">
        <v>19</v>
      </c>
      <c r="B148" s="5" t="s">
        <v>79</v>
      </c>
      <c r="C148" s="11"/>
    </row>
    <row r="149" spans="1:12">
      <c r="B149" s="6" t="s">
        <v>80</v>
      </c>
      <c r="C149" s="11"/>
    </row>
    <row r="150" spans="1:12">
      <c r="B150" s="6" t="s">
        <v>81</v>
      </c>
      <c r="C150" s="11"/>
    </row>
    <row r="151" spans="1:12">
      <c r="B151" s="6" t="s">
        <v>82</v>
      </c>
      <c r="C151" s="11"/>
    </row>
    <row r="152" spans="1:12">
      <c r="B152" s="6" t="s">
        <v>83</v>
      </c>
      <c r="C152" s="11"/>
    </row>
    <row r="153" spans="1:12">
      <c r="B153" s="6" t="s">
        <v>84</v>
      </c>
      <c r="C153" s="11"/>
    </row>
    <row r="154" spans="1:12">
      <c r="B154" s="6" t="s">
        <v>85</v>
      </c>
      <c r="C154" s="11"/>
    </row>
    <row r="155" spans="1:12">
      <c r="B155" s="6" t="s">
        <v>86</v>
      </c>
      <c r="C155" s="11"/>
    </row>
    <row r="156" spans="1:12">
      <c r="B156" s="6" t="s">
        <v>87</v>
      </c>
      <c r="C156" s="11"/>
    </row>
    <row r="157" spans="1:12">
      <c r="B157" s="6" t="s">
        <v>88</v>
      </c>
      <c r="C157" s="11"/>
    </row>
    <row r="158" spans="1:12">
      <c r="B158" s="6" t="s">
        <v>89</v>
      </c>
      <c r="C158" s="11"/>
    </row>
    <row r="159" spans="1:12">
      <c r="B159" s="6" t="s">
        <v>178</v>
      </c>
      <c r="C159" s="11"/>
    </row>
    <row r="160" spans="1:12">
      <c r="B160" s="6"/>
      <c r="C160" s="11"/>
    </row>
    <row r="161" spans="1:12">
      <c r="A161" s="20">
        <v>20</v>
      </c>
      <c r="B161" s="5" t="s">
        <v>163</v>
      </c>
      <c r="C161" s="11"/>
    </row>
    <row r="162" spans="1:12">
      <c r="B162" s="6" t="s">
        <v>90</v>
      </c>
      <c r="C162" s="11"/>
    </row>
    <row r="163" spans="1:12">
      <c r="B163" s="6" t="s">
        <v>91</v>
      </c>
      <c r="C163" s="11"/>
    </row>
    <row r="164" spans="1:12">
      <c r="B164" s="6" t="s">
        <v>92</v>
      </c>
      <c r="C164" s="11"/>
    </row>
    <row r="165" spans="1:12">
      <c r="B165" s="6" t="s">
        <v>89</v>
      </c>
      <c r="C165" s="11"/>
    </row>
    <row r="166" spans="1:12">
      <c r="B166" s="6" t="s">
        <v>178</v>
      </c>
      <c r="C166" s="11"/>
    </row>
    <row r="167" spans="1:12">
      <c r="B167" s="6"/>
      <c r="C167" s="11"/>
    </row>
    <row r="168" spans="1:12" ht="12.75" customHeight="1">
      <c r="A168" s="20">
        <v>21</v>
      </c>
      <c r="B168" s="5" t="s">
        <v>93</v>
      </c>
      <c r="C168" s="11">
        <f>IF('T2-2a. Medical_laboratory'!C168="",0,IF('T2-2a. Medical_laboratory'!C168="No",0,1))</f>
        <v>0</v>
      </c>
      <c r="D168" s="11">
        <f>IF('T2-2a. Medical_laboratory'!D168="",0,IF('T2-2a. Medical_laboratory'!D168="No",0,1))</f>
        <v>0</v>
      </c>
      <c r="E168" s="11">
        <f>IF('T2-2a. Medical_laboratory'!E168="",0,IF('T2-2a. Medical_laboratory'!E168="No",0,1))</f>
        <v>1</v>
      </c>
      <c r="F168" s="11">
        <f>IF('T2-2a. Medical_laboratory'!F168="",0,IF('T2-2a. Medical_laboratory'!F168="No",0,1))</f>
        <v>1</v>
      </c>
      <c r="G168" s="11">
        <f>IF('T2-2a. Medical_laboratory'!G168="",0,IF('T2-2a. Medical_laboratory'!G168="No",0,1))</f>
        <v>0</v>
      </c>
      <c r="H168" s="11">
        <f>IF('T2-2a. Medical_laboratory'!H168="",0,IF('T2-2a. Medical_laboratory'!H168="No",0,1))</f>
        <v>1</v>
      </c>
      <c r="I168" s="11">
        <f>IF('T2-2a. Medical_laboratory'!I168="",0,IF('T2-2a. Medical_laboratory'!I168="No",0,1))</f>
        <v>0</v>
      </c>
      <c r="J168" s="11">
        <f>IF('T2-2a. Medical_laboratory'!J168="",0,IF('T2-2a. Medical_laboratory'!J168="No",0,1))</f>
        <v>0</v>
      </c>
      <c r="K168" s="11">
        <f>IF('T2-2a. Medical_laboratory'!K168="",0,IF('T2-2a. Medical_laboratory'!K168="No",0,1))</f>
        <v>0</v>
      </c>
      <c r="L168" s="11">
        <f>IF('T2-2a. Medical_laboratory'!L168="",0,IF('T2-2a. Medical_laboratory'!L168="No",0,1))</f>
        <v>0</v>
      </c>
    </row>
    <row r="169" spans="1:12">
      <c r="B169" s="6" t="s">
        <v>94</v>
      </c>
      <c r="C169" s="11"/>
    </row>
    <row r="170" spans="1:12">
      <c r="B170" s="6" t="s">
        <v>178</v>
      </c>
      <c r="C170" s="11"/>
    </row>
    <row r="171" spans="1:12">
      <c r="B171" s="6"/>
      <c r="C171" s="11"/>
    </row>
    <row r="172" spans="1:12">
      <c r="A172" s="20">
        <v>22</v>
      </c>
      <c r="B172" s="5" t="s">
        <v>95</v>
      </c>
      <c r="C172" s="11">
        <f>IF('T2-2a. Medical_laboratory'!C172="",0,IF('T2-2a. Medical_laboratory'!C172="No",0,1))</f>
        <v>1</v>
      </c>
      <c r="D172" s="11">
        <f>IF('T2-2a. Medical_laboratory'!D172="",0,IF('T2-2a. Medical_laboratory'!D172="No",0,1))</f>
        <v>1</v>
      </c>
      <c r="E172" s="11">
        <f>IF('T2-2a. Medical_laboratory'!E172="",0,IF('T2-2a. Medical_laboratory'!E172="No",0,1))</f>
        <v>1</v>
      </c>
      <c r="F172" s="11">
        <f>IF('T2-2a. Medical_laboratory'!F172="",0,IF('T2-2a. Medical_laboratory'!F172="No",0,1))</f>
        <v>1</v>
      </c>
      <c r="G172" s="11">
        <f>IF('T2-2a. Medical_laboratory'!G172="",0,IF('T2-2a. Medical_laboratory'!G172="No",0,1))</f>
        <v>1</v>
      </c>
      <c r="H172" s="11">
        <f>IF('T2-2a. Medical_laboratory'!H172="",0,IF('T2-2a. Medical_laboratory'!H172="No",0,1))</f>
        <v>1</v>
      </c>
      <c r="I172" s="11">
        <f>IF('T2-2a. Medical_laboratory'!I172="",0,IF('T2-2a. Medical_laboratory'!I172="No",0,1))</f>
        <v>0</v>
      </c>
      <c r="J172" s="11">
        <f>IF('T2-2a. Medical_laboratory'!J172="",0,IF('T2-2a. Medical_laboratory'!J172="No",0,1))</f>
        <v>0</v>
      </c>
      <c r="K172" s="11">
        <f>IF('T2-2a. Medical_laboratory'!K172="",0,IF('T2-2a. Medical_laboratory'!K172="No",0,1))</f>
        <v>0</v>
      </c>
      <c r="L172" s="11">
        <f>IF('T2-2a. Medical_laboratory'!L172="",0,IF('T2-2a. Medical_laboratory'!L172="No",0,1))</f>
        <v>0</v>
      </c>
    </row>
    <row r="173" spans="1:12">
      <c r="B173" s="5" t="s">
        <v>178</v>
      </c>
      <c r="C173" s="11"/>
    </row>
    <row r="174" spans="1:12">
      <c r="B174" s="5"/>
      <c r="C174" s="11"/>
    </row>
    <row r="175" spans="1:12">
      <c r="A175" s="20">
        <v>23</v>
      </c>
      <c r="B175" s="5" t="s">
        <v>96</v>
      </c>
      <c r="C175" s="11"/>
    </row>
    <row r="176" spans="1:12">
      <c r="B176" s="5" t="s">
        <v>97</v>
      </c>
      <c r="C176" s="11">
        <f>IF('T2-2a. Medical_laboratory'!C176="",0,IF('T2-2a. Medical_laboratory'!C176="No",0,1))</f>
        <v>0</v>
      </c>
      <c r="D176" s="11">
        <f>IF('T2-2a. Medical_laboratory'!D176="",0,IF('T2-2a. Medical_laboratory'!D176="No",0,1))</f>
        <v>0</v>
      </c>
      <c r="E176" s="11">
        <f>IF('T2-2a. Medical_laboratory'!E176="",0,IF('T2-2a. Medical_laboratory'!E176="No",0,1))</f>
        <v>0</v>
      </c>
      <c r="F176" s="11">
        <f>IF('T2-2a. Medical_laboratory'!F176="",0,IF('T2-2a. Medical_laboratory'!F176="No",0,1))</f>
        <v>0</v>
      </c>
      <c r="G176" s="11">
        <f>IF('T2-2a. Medical_laboratory'!G176="",0,IF('T2-2a. Medical_laboratory'!G176="No",0,1))</f>
        <v>0</v>
      </c>
      <c r="H176" s="11">
        <f>IF('T2-2a. Medical_laboratory'!H176="",0,IF('T2-2a. Medical_laboratory'!H176="No",0,1))</f>
        <v>0</v>
      </c>
      <c r="I176" s="11">
        <f>IF('T2-2a. Medical_laboratory'!I176="",0,IF('T2-2a. Medical_laboratory'!I176="No",0,1))</f>
        <v>0</v>
      </c>
      <c r="J176" s="11">
        <f>IF('T2-2a. Medical_laboratory'!J176="",0,IF('T2-2a. Medical_laboratory'!J176="No",0,1))</f>
        <v>0</v>
      </c>
      <c r="K176" s="11">
        <f>IF('T2-2a. Medical_laboratory'!K176="",0,IF('T2-2a. Medical_laboratory'!K176="No",0,1))</f>
        <v>0</v>
      </c>
      <c r="L176" s="11">
        <f>IF('T2-2a. Medical_laboratory'!L176="",0,IF('T2-2a. Medical_laboratory'!L176="No",0,1))</f>
        <v>0</v>
      </c>
    </row>
    <row r="177" spans="1:12">
      <c r="B177" s="6" t="s">
        <v>94</v>
      </c>
      <c r="C177" s="11"/>
    </row>
    <row r="178" spans="1:12">
      <c r="B178" s="6" t="s">
        <v>178</v>
      </c>
      <c r="C178" s="11"/>
    </row>
    <row r="179" spans="1:12">
      <c r="B179" s="6"/>
      <c r="C179" s="11"/>
    </row>
    <row r="180" spans="1:12">
      <c r="A180" s="20">
        <v>24</v>
      </c>
      <c r="B180" s="5" t="s">
        <v>98</v>
      </c>
      <c r="C180" s="11">
        <f>IF('T2-2a. Medical_laboratory'!C180="no",0,1)</f>
        <v>0</v>
      </c>
      <c r="D180" s="11">
        <f>IF('T2-2a. Medical_laboratory'!D180="no",0,1)</f>
        <v>0</v>
      </c>
      <c r="E180" s="11">
        <f>IF('T2-2a. Medical_laboratory'!E180="no",0,1)</f>
        <v>0</v>
      </c>
      <c r="F180" s="11">
        <f>IF('T2-2a. Medical_laboratory'!F180="no",0,1)</f>
        <v>0</v>
      </c>
      <c r="G180" s="11">
        <f>IF('T2-2a. Medical_laboratory'!G180="no",0,1)</f>
        <v>1</v>
      </c>
      <c r="H180" s="11">
        <f>IF('T2-2a. Medical_laboratory'!H180="no",0,1)</f>
        <v>1</v>
      </c>
      <c r="I180" s="11">
        <f>IF('T2-2a. Medical_laboratory'!I180="no",0,1)</f>
        <v>0</v>
      </c>
      <c r="J180" s="11">
        <f>IF('T2-2a. Medical_laboratory'!J180="no",0,1)</f>
        <v>0</v>
      </c>
      <c r="K180" s="11">
        <f>IF('T2-2a. Medical_laboratory'!K180="no",0,1)</f>
        <v>0</v>
      </c>
      <c r="L180" s="11">
        <f>IF('T2-2a. Medical_laboratory'!L180="no",0,1)</f>
        <v>0</v>
      </c>
    </row>
    <row r="181" spans="1:12">
      <c r="B181" s="6" t="s">
        <v>99</v>
      </c>
      <c r="C181" s="11"/>
    </row>
    <row r="182" spans="1:12">
      <c r="B182" s="6" t="s">
        <v>100</v>
      </c>
      <c r="C182" s="11"/>
    </row>
    <row r="183" spans="1:12">
      <c r="B183" s="6" t="s">
        <v>178</v>
      </c>
      <c r="C183" s="11"/>
    </row>
    <row r="184" spans="1:12">
      <c r="B184" s="6"/>
      <c r="C184" s="11"/>
    </row>
    <row r="185" spans="1:12">
      <c r="A185" s="20">
        <v>25</v>
      </c>
      <c r="B185" s="5" t="s">
        <v>101</v>
      </c>
      <c r="C185" s="11"/>
    </row>
    <row r="186" spans="1:12">
      <c r="B186" s="6" t="s">
        <v>102</v>
      </c>
      <c r="C186" s="11"/>
    </row>
    <row r="187" spans="1:12">
      <c r="B187" s="6" t="s">
        <v>103</v>
      </c>
      <c r="C187" s="11"/>
    </row>
    <row r="188" spans="1:12">
      <c r="B188" s="6" t="s">
        <v>104</v>
      </c>
      <c r="C188" s="11"/>
    </row>
    <row r="189" spans="1:12">
      <c r="B189" s="6" t="s">
        <v>178</v>
      </c>
      <c r="C189" s="11"/>
    </row>
    <row r="190" spans="1:12">
      <c r="B190" s="6"/>
      <c r="C190" s="11"/>
    </row>
    <row r="191" spans="1:12">
      <c r="A191" s="20">
        <v>26</v>
      </c>
      <c r="B191" s="5" t="s">
        <v>105</v>
      </c>
      <c r="C191" s="11">
        <f>IF('T2-2a. Medical_laboratory'!C191="",0,IF('T2-2a. Medical_laboratory'!C191="No",0,1))</f>
        <v>0</v>
      </c>
      <c r="D191" s="11">
        <f>IF('T2-2a. Medical_laboratory'!D191="",0,IF('T2-2a. Medical_laboratory'!D191="No",0,1))</f>
        <v>0</v>
      </c>
      <c r="E191" s="11">
        <f>IF('T2-2a. Medical_laboratory'!E191="",0,IF('T2-2a. Medical_laboratory'!E191="No",0,1))</f>
        <v>1</v>
      </c>
      <c r="F191" s="11">
        <f>IF('T2-2a. Medical_laboratory'!F191="",0,IF('T2-2a. Medical_laboratory'!F191="No",0,1))</f>
        <v>0</v>
      </c>
      <c r="G191" s="11">
        <f>IF('T2-2a. Medical_laboratory'!G191="",0,IF('T2-2a. Medical_laboratory'!G191="No",0,1))</f>
        <v>1</v>
      </c>
      <c r="H191" s="11">
        <f>IF('T2-2a. Medical_laboratory'!H191="",0,IF('T2-2a. Medical_laboratory'!H191="No",0,1))</f>
        <v>1</v>
      </c>
      <c r="I191" s="11">
        <f>IF('T2-2a. Medical_laboratory'!I191="",0,IF('T2-2a. Medical_laboratory'!I191="No",0,1))</f>
        <v>0</v>
      </c>
      <c r="J191" s="11">
        <f>IF('T2-2a. Medical_laboratory'!J191="",0,IF('T2-2a. Medical_laboratory'!J191="No",0,1))</f>
        <v>0</v>
      </c>
      <c r="K191" s="11">
        <f>IF('T2-2a. Medical_laboratory'!K191="",0,IF('T2-2a. Medical_laboratory'!K191="No",0,1))</f>
        <v>0</v>
      </c>
      <c r="L191" s="11">
        <f>IF('T2-2a. Medical_laboratory'!L191="",0,IF('T2-2a. Medical_laboratory'!L191="No",0,1))</f>
        <v>0</v>
      </c>
    </row>
    <row r="192" spans="1:12">
      <c r="B192" s="5" t="s">
        <v>106</v>
      </c>
      <c r="C192" s="11">
        <f>IF('T2-2a. Medical_laboratory'!C192="",0,IF('T2-2a. Medical_laboratory'!C192="No",0,1))</f>
        <v>0</v>
      </c>
      <c r="D192" s="11">
        <f>IF('T2-2a. Medical_laboratory'!D192="",0,IF('T2-2a. Medical_laboratory'!D192="No",0,1))</f>
        <v>0</v>
      </c>
      <c r="E192" s="11">
        <f>IF('T2-2a. Medical_laboratory'!E192="",0,IF('T2-2a. Medical_laboratory'!E192="No",0,1))</f>
        <v>1</v>
      </c>
      <c r="F192" s="11">
        <f>IF('T2-2a. Medical_laboratory'!F192="",0,IF('T2-2a. Medical_laboratory'!F192="No",0,1))</f>
        <v>0</v>
      </c>
      <c r="G192" s="11">
        <f>IF('T2-2a. Medical_laboratory'!G192="",0,IF('T2-2a. Medical_laboratory'!G192="No",0,1))</f>
        <v>1</v>
      </c>
      <c r="H192" s="11">
        <f>IF('T2-2a. Medical_laboratory'!H192="",0,IF('T2-2a. Medical_laboratory'!H192="No",0,1))</f>
        <v>1</v>
      </c>
      <c r="I192" s="11">
        <f>IF('T2-2a. Medical_laboratory'!I192="",0,IF('T2-2a. Medical_laboratory'!I192="No",0,1))</f>
        <v>0</v>
      </c>
      <c r="J192" s="11">
        <f>IF('T2-2a. Medical_laboratory'!J192="",0,IF('T2-2a. Medical_laboratory'!J192="No",0,1))</f>
        <v>0</v>
      </c>
      <c r="K192" s="11">
        <f>IF('T2-2a. Medical_laboratory'!K192="",0,IF('T2-2a. Medical_laboratory'!K192="No",0,1))</f>
        <v>0</v>
      </c>
      <c r="L192" s="11">
        <f>IF('T2-2a. Medical_laboratory'!L192="",0,IF('T2-2a. Medical_laboratory'!L192="No",0,1))</f>
        <v>0</v>
      </c>
    </row>
    <row r="193" spans="1:12">
      <c r="B193" s="5" t="s">
        <v>178</v>
      </c>
      <c r="C193" s="11"/>
    </row>
    <row r="194" spans="1:12">
      <c r="B194" s="5"/>
      <c r="C194" s="11"/>
    </row>
    <row r="195" spans="1:12">
      <c r="A195" s="20">
        <v>27</v>
      </c>
      <c r="B195" s="5" t="s">
        <v>107</v>
      </c>
      <c r="C195" s="11"/>
    </row>
    <row r="196" spans="1:12">
      <c r="B196" s="6" t="s">
        <v>108</v>
      </c>
      <c r="C196" s="11"/>
    </row>
    <row r="197" spans="1:12">
      <c r="B197" s="6" t="s">
        <v>178</v>
      </c>
      <c r="C197" s="11"/>
    </row>
    <row r="198" spans="1:12">
      <c r="B198" s="6"/>
      <c r="C198" s="11"/>
    </row>
    <row r="199" spans="1:12" ht="25.5">
      <c r="A199" s="20">
        <v>28</v>
      </c>
      <c r="B199" s="5" t="s">
        <v>144</v>
      </c>
      <c r="C199" s="11"/>
    </row>
    <row r="200" spans="1:12">
      <c r="B200" s="6" t="s">
        <v>22</v>
      </c>
      <c r="C200" s="11"/>
    </row>
    <row r="201" spans="1:12">
      <c r="B201" s="6" t="s">
        <v>178</v>
      </c>
      <c r="C201" s="11"/>
    </row>
    <row r="202" spans="1:12">
      <c r="B202" s="6"/>
      <c r="C202" s="11"/>
    </row>
    <row r="203" spans="1:12">
      <c r="A203" s="20">
        <v>29</v>
      </c>
      <c r="B203" s="5" t="s">
        <v>109</v>
      </c>
      <c r="C203" s="11"/>
    </row>
    <row r="204" spans="1:12">
      <c r="B204" s="6" t="s">
        <v>110</v>
      </c>
      <c r="C204" s="11">
        <f>IF('T2-2a. Medical_laboratory'!C204="yes",1,0)</f>
        <v>1</v>
      </c>
      <c r="D204" s="11">
        <f>IF('T2-2a. Medical_laboratory'!D204="yes",1,0)</f>
        <v>1</v>
      </c>
      <c r="E204" s="11">
        <f>IF('T2-2a. Medical_laboratory'!E204="yes",1,0)</f>
        <v>1</v>
      </c>
      <c r="F204" s="11">
        <f>IF('T2-2a. Medical_laboratory'!F204="yes",1,0)</f>
        <v>1</v>
      </c>
      <c r="G204" s="11">
        <f>IF('T2-2a. Medical_laboratory'!G204="yes",1,0)</f>
        <v>1</v>
      </c>
      <c r="H204" s="11">
        <f>IF('T2-2a. Medical_laboratory'!H204="yes",1,0)</f>
        <v>1</v>
      </c>
      <c r="I204" s="11">
        <f>IF('T2-2a. Medical_laboratory'!I204="yes",1,0)</f>
        <v>1</v>
      </c>
      <c r="J204" s="11">
        <f>IF('T2-2a. Medical_laboratory'!J204="yes",1,0)</f>
        <v>1</v>
      </c>
      <c r="K204" s="11">
        <f>IF('T2-2a. Medical_laboratory'!K204="yes",1,0)</f>
        <v>1</v>
      </c>
      <c r="L204" s="11">
        <f>IF('T2-2a. Medical_laboratory'!L204="yes",1,0)</f>
        <v>0</v>
      </c>
    </row>
    <row r="205" spans="1:12">
      <c r="B205" s="6" t="s">
        <v>111</v>
      </c>
      <c r="C205" s="11">
        <f>IF('T2-2a. Medical_laboratory'!C205="yes",1,0)</f>
        <v>0</v>
      </c>
      <c r="D205" s="11">
        <f>IF('T2-2a. Medical_laboratory'!D205="yes",1,0)</f>
        <v>1</v>
      </c>
      <c r="E205" s="11">
        <f>IF('T2-2a. Medical_laboratory'!E205="yes",1,0)</f>
        <v>1</v>
      </c>
      <c r="F205" s="11">
        <f>IF('T2-2a. Medical_laboratory'!F205="yes",1,0)</f>
        <v>1</v>
      </c>
      <c r="G205" s="11">
        <f>IF('T2-2a. Medical_laboratory'!G205="yes",1,0)</f>
        <v>0</v>
      </c>
      <c r="H205" s="11">
        <f>IF('T2-2a. Medical_laboratory'!H205="yes",1,0)</f>
        <v>0</v>
      </c>
      <c r="I205" s="11">
        <f>IF('T2-2a. Medical_laboratory'!I205="yes",1,0)</f>
        <v>1</v>
      </c>
      <c r="J205" s="11">
        <f>IF('T2-2a. Medical_laboratory'!J205="yes",1,0)</f>
        <v>1</v>
      </c>
      <c r="K205" s="11">
        <f>IF('T2-2a. Medical_laboratory'!K205="yes",1,0)</f>
        <v>1</v>
      </c>
      <c r="L205" s="11">
        <f>IF('T2-2a. Medical_laboratory'!L205="yes",1,0)</f>
        <v>0</v>
      </c>
    </row>
    <row r="206" spans="1:12">
      <c r="B206" s="6" t="s">
        <v>112</v>
      </c>
      <c r="C206" s="11">
        <f>IF('T2-2a. Medical_laboratory'!C206="yes",1,0)</f>
        <v>0</v>
      </c>
      <c r="D206" s="11">
        <f>IF('T2-2a. Medical_laboratory'!D206="yes",1,0)</f>
        <v>0</v>
      </c>
      <c r="E206" s="11">
        <f>IF('T2-2a. Medical_laboratory'!E206="yes",1,0)</f>
        <v>0</v>
      </c>
      <c r="F206" s="11">
        <f>IF('T2-2a. Medical_laboratory'!F206="yes",1,0)</f>
        <v>0</v>
      </c>
      <c r="G206" s="11">
        <f>IF('T2-2a. Medical_laboratory'!G206="yes",1,0)</f>
        <v>0</v>
      </c>
      <c r="H206" s="11">
        <f>IF('T2-2a. Medical_laboratory'!H206="yes",1,0)</f>
        <v>1</v>
      </c>
      <c r="I206" s="11">
        <f>IF('T2-2a. Medical_laboratory'!I206="yes",1,0)</f>
        <v>1</v>
      </c>
      <c r="J206" s="11">
        <f>IF('T2-2a. Medical_laboratory'!J206="yes",1,0)</f>
        <v>0</v>
      </c>
      <c r="K206" s="11">
        <f>IF('T2-2a. Medical_laboratory'!K206="yes",1,0)</f>
        <v>0</v>
      </c>
      <c r="L206" s="11">
        <f>IF('T2-2a. Medical_laboratory'!L206="yes",1,0)</f>
        <v>1</v>
      </c>
    </row>
    <row r="207" spans="1:12">
      <c r="B207" s="6" t="s">
        <v>178</v>
      </c>
      <c r="C207" s="11"/>
    </row>
    <row r="208" spans="1:12">
      <c r="B208" s="6"/>
      <c r="C208" s="11"/>
    </row>
    <row r="209" spans="1:12">
      <c r="A209" s="20">
        <v>30</v>
      </c>
      <c r="B209" s="5" t="s">
        <v>113</v>
      </c>
      <c r="C209" s="11"/>
    </row>
    <row r="210" spans="1:12">
      <c r="B210" s="6" t="s">
        <v>114</v>
      </c>
      <c r="C210" s="11">
        <f>IF('T2-2a. Medical_laboratory'!C210="yes",1,0)</f>
        <v>0</v>
      </c>
      <c r="D210" s="11">
        <f>IF('T2-2a. Medical_laboratory'!D210="yes",1,0)</f>
        <v>0</v>
      </c>
      <c r="E210" s="11">
        <f>IF('T2-2a. Medical_laboratory'!E210="yes",1,0)</f>
        <v>1</v>
      </c>
      <c r="F210" s="11">
        <f>IF('T2-2a. Medical_laboratory'!F210="yes",1,0)</f>
        <v>0</v>
      </c>
      <c r="G210" s="11">
        <f>IF('T2-2a. Medical_laboratory'!G210="yes",1,0)</f>
        <v>1</v>
      </c>
      <c r="H210" s="11">
        <f>IF('T2-2a. Medical_laboratory'!H210="yes",1,0)</f>
        <v>0</v>
      </c>
      <c r="I210" s="11">
        <f>IF('T2-2a. Medical_laboratory'!I210="yes",1,0)</f>
        <v>1</v>
      </c>
      <c r="J210" s="11">
        <f>IF('T2-2a. Medical_laboratory'!J210="yes",1,0)</f>
        <v>1</v>
      </c>
      <c r="K210" s="11">
        <f>IF('T2-2a. Medical_laboratory'!K210="yes",1,0)</f>
        <v>1</v>
      </c>
      <c r="L210" s="11">
        <f>IF('T2-2a. Medical_laboratory'!L210="yes",1,0)</f>
        <v>1</v>
      </c>
    </row>
    <row r="211" spans="1:12">
      <c r="B211" s="6" t="s">
        <v>115</v>
      </c>
      <c r="C211" s="11">
        <f>IF('T2-2a. Medical_laboratory'!C211="yes",1,0)</f>
        <v>1</v>
      </c>
      <c r="D211" s="11">
        <f>IF('T2-2a. Medical_laboratory'!D211="yes",1,0)</f>
        <v>1</v>
      </c>
      <c r="E211" s="11">
        <f>IF('T2-2a. Medical_laboratory'!E211="yes",1,0)</f>
        <v>1</v>
      </c>
      <c r="F211" s="11">
        <f>IF('T2-2a. Medical_laboratory'!F211="yes",1,0)</f>
        <v>0</v>
      </c>
      <c r="G211" s="11">
        <f>IF('T2-2a. Medical_laboratory'!G211="yes",1,0)</f>
        <v>1</v>
      </c>
      <c r="H211" s="11">
        <f>IF('T2-2a. Medical_laboratory'!H211="yes",1,0)</f>
        <v>1</v>
      </c>
      <c r="I211" s="11">
        <f>IF('T2-2a. Medical_laboratory'!I211="yes",1,0)</f>
        <v>1</v>
      </c>
      <c r="J211" s="11">
        <f>IF('T2-2a. Medical_laboratory'!J211="yes",1,0)</f>
        <v>1</v>
      </c>
      <c r="K211" s="11">
        <f>IF('T2-2a. Medical_laboratory'!K211="yes",1,0)</f>
        <v>1</v>
      </c>
      <c r="L211" s="11">
        <f>IF('T2-2a. Medical_laboratory'!L211="yes",1,0)</f>
        <v>1</v>
      </c>
    </row>
    <row r="212" spans="1:12">
      <c r="B212" s="6" t="s">
        <v>112</v>
      </c>
      <c r="C212" s="11">
        <f>IF('T2-2a. Medical_laboratory'!C212="yes",1,0)</f>
        <v>0</v>
      </c>
      <c r="D212" s="11">
        <f>IF('T2-2a. Medical_laboratory'!D212="yes",1,0)</f>
        <v>0</v>
      </c>
      <c r="E212" s="11">
        <f>IF('T2-2a. Medical_laboratory'!E212="yes",1,0)</f>
        <v>1</v>
      </c>
      <c r="F212" s="11">
        <f>IF('T2-2a. Medical_laboratory'!F212="yes",1,0)</f>
        <v>1</v>
      </c>
      <c r="G212" s="11">
        <f>IF('T2-2a. Medical_laboratory'!G212="yes",1,0)</f>
        <v>0</v>
      </c>
      <c r="H212" s="11">
        <f>IF('T2-2a. Medical_laboratory'!H212="yes",1,0)</f>
        <v>0</v>
      </c>
      <c r="I212" s="11">
        <f>IF('T2-2a. Medical_laboratory'!I212="yes",1,0)</f>
        <v>1</v>
      </c>
      <c r="J212" s="11">
        <f>IF('T2-2a. Medical_laboratory'!J212="yes",1,0)</f>
        <v>1</v>
      </c>
      <c r="K212" s="11">
        <f>IF('T2-2a. Medical_laboratory'!K212="yes",1,0)</f>
        <v>0</v>
      </c>
      <c r="L212" s="11">
        <f>IF('T2-2a. Medical_laboratory'!L212="yes",1,0)</f>
        <v>1</v>
      </c>
    </row>
    <row r="213" spans="1:12">
      <c r="B213" s="2" t="s">
        <v>178</v>
      </c>
      <c r="C213" s="11"/>
    </row>
    <row r="214" spans="1:12">
      <c r="A214" s="52"/>
      <c r="B214" s="53"/>
      <c r="C214" s="48"/>
      <c r="D214" s="48"/>
      <c r="E214" s="48"/>
      <c r="F214" s="48"/>
      <c r="G214" s="48"/>
      <c r="H214" s="48"/>
      <c r="I214" s="48"/>
      <c r="J214" s="48"/>
      <c r="K214" s="48"/>
      <c r="L214" s="48"/>
    </row>
    <row r="215" spans="1:12">
      <c r="A215" s="20" t="s">
        <v>52</v>
      </c>
      <c r="B215" s="2" t="s">
        <v>53</v>
      </c>
      <c r="C215" s="11"/>
    </row>
    <row r="216" spans="1:12">
      <c r="C216" s="11"/>
    </row>
    <row r="217" spans="1:12">
      <c r="C217" s="11"/>
    </row>
    <row r="218" spans="1:12">
      <c r="C218" s="11"/>
    </row>
    <row r="219" spans="1:12">
      <c r="C219" s="11"/>
    </row>
    <row r="220" spans="1:12">
      <c r="C220" s="11"/>
    </row>
    <row r="221" spans="1:12">
      <c r="C221" s="11"/>
    </row>
    <row r="222" spans="1:12">
      <c r="C222" s="11"/>
    </row>
    <row r="223" spans="1:12">
      <c r="C223" s="11"/>
    </row>
    <row r="224" spans="1:12">
      <c r="C224" s="11"/>
    </row>
    <row r="225" spans="3:3">
      <c r="C225" s="11"/>
    </row>
    <row r="226" spans="3:3">
      <c r="C226" s="11"/>
    </row>
    <row r="227" spans="3:3">
      <c r="C227" s="11"/>
    </row>
    <row r="228" spans="3:3">
      <c r="C228" s="11"/>
    </row>
    <row r="229" spans="3:3">
      <c r="C229" s="11"/>
    </row>
    <row r="230" spans="3:3">
      <c r="C230" s="11"/>
    </row>
    <row r="231" spans="3:3">
      <c r="C231" s="11"/>
    </row>
    <row r="232" spans="3:3">
      <c r="C232" s="11"/>
    </row>
    <row r="233" spans="3:3">
      <c r="C233" s="11"/>
    </row>
    <row r="234" spans="3:3">
      <c r="C234" s="11"/>
    </row>
    <row r="235" spans="3:3">
      <c r="C235" s="11"/>
    </row>
    <row r="236" spans="3:3">
      <c r="C236" s="11"/>
    </row>
    <row r="237" spans="3:3">
      <c r="C237" s="11"/>
    </row>
    <row r="238" spans="3:3">
      <c r="C238" s="11"/>
    </row>
    <row r="239" spans="3:3">
      <c r="C239" s="11"/>
    </row>
    <row r="240" spans="3:3">
      <c r="C240" s="11"/>
    </row>
    <row r="241" spans="3:3">
      <c r="C241" s="11"/>
    </row>
    <row r="242" spans="3:3">
      <c r="C242" s="11"/>
    </row>
    <row r="243" spans="3:3">
      <c r="C243" s="11"/>
    </row>
    <row r="244" spans="3:3">
      <c r="C244" s="11"/>
    </row>
    <row r="245" spans="3:3">
      <c r="C245" s="11"/>
    </row>
    <row r="246" spans="3:3">
      <c r="C246" s="11"/>
    </row>
    <row r="247" spans="3:3">
      <c r="C247" s="11"/>
    </row>
    <row r="248" spans="3:3">
      <c r="C248" s="11"/>
    </row>
    <row r="249" spans="3:3">
      <c r="C249" s="11"/>
    </row>
    <row r="250" spans="3:3">
      <c r="C250" s="11"/>
    </row>
    <row r="251" spans="3:3">
      <c r="C251" s="11"/>
    </row>
    <row r="252" spans="3:3">
      <c r="C252" s="11"/>
    </row>
    <row r="253" spans="3:3">
      <c r="C253" s="11"/>
    </row>
    <row r="254" spans="3:3">
      <c r="C254" s="11"/>
    </row>
    <row r="255" spans="3:3">
      <c r="C255" s="11"/>
    </row>
    <row r="256" spans="3:3">
      <c r="C256" s="11"/>
    </row>
    <row r="257" spans="3:3">
      <c r="C257" s="11"/>
    </row>
    <row r="258" spans="3:3">
      <c r="C258" s="11"/>
    </row>
    <row r="259" spans="3:3">
      <c r="C259" s="11"/>
    </row>
    <row r="260" spans="3:3">
      <c r="C260" s="11"/>
    </row>
    <row r="261" spans="3:3">
      <c r="C261" s="11"/>
    </row>
    <row r="262" spans="3:3">
      <c r="C262" s="11"/>
    </row>
    <row r="263" spans="3:3">
      <c r="C263" s="11"/>
    </row>
    <row r="264" spans="3:3">
      <c r="C264" s="11"/>
    </row>
    <row r="265" spans="3:3">
      <c r="C265" s="11"/>
    </row>
    <row r="266" spans="3:3">
      <c r="C266" s="11"/>
    </row>
    <row r="267" spans="3:3">
      <c r="C267" s="11"/>
    </row>
  </sheetData>
  <phoneticPr fontId="2"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dimension ref="A1:N215"/>
  <sheetViews>
    <sheetView zoomScale="70" workbookViewId="0">
      <pane ySplit="3" topLeftCell="A178" activePane="bottomLeft" state="frozen"/>
      <selection activeCell="E6" sqref="E6"/>
      <selection pane="bottomLeft" activeCell="B1" sqref="B1"/>
    </sheetView>
  </sheetViews>
  <sheetFormatPr defaultRowHeight="12.75"/>
  <cols>
    <col min="1" max="1" width="6.28515625" style="20" customWidth="1"/>
    <col min="2" max="2" width="110" style="12" customWidth="1"/>
    <col min="3" max="3" width="9.140625" style="12"/>
    <col min="4" max="16384" width="9.140625" style="11"/>
  </cols>
  <sheetData>
    <row r="1" spans="1:12" ht="15.75">
      <c r="B1" s="75" t="s">
        <v>329</v>
      </c>
      <c r="C1" s="3"/>
    </row>
    <row r="2" spans="1:12">
      <c r="B2" s="3"/>
      <c r="C2" s="3"/>
    </row>
    <row r="3" spans="1:12">
      <c r="A3" s="51"/>
      <c r="B3" s="43"/>
      <c r="C3" s="44" t="s">
        <v>214</v>
      </c>
      <c r="D3" s="45" t="s">
        <v>116</v>
      </c>
      <c r="E3" s="45" t="s">
        <v>142</v>
      </c>
      <c r="F3" s="45" t="s">
        <v>123</v>
      </c>
      <c r="G3" s="45" t="s">
        <v>164</v>
      </c>
      <c r="H3" s="45" t="s">
        <v>165</v>
      </c>
      <c r="I3" s="45" t="s">
        <v>192</v>
      </c>
      <c r="J3" s="45" t="s">
        <v>132</v>
      </c>
      <c r="K3" s="45" t="s">
        <v>138</v>
      </c>
      <c r="L3" s="45" t="s">
        <v>146</v>
      </c>
    </row>
    <row r="4" spans="1:12">
      <c r="C4" s="12" t="s">
        <v>257</v>
      </c>
      <c r="F4" s="61"/>
    </row>
    <row r="5" spans="1:12">
      <c r="B5" s="4" t="s">
        <v>0</v>
      </c>
      <c r="C5" s="4"/>
      <c r="E5" s="9"/>
      <c r="F5" s="9"/>
      <c r="H5" s="9"/>
      <c r="K5" s="9"/>
    </row>
    <row r="6" spans="1:12">
      <c r="G6" s="61"/>
      <c r="K6" s="9"/>
    </row>
    <row r="7" spans="1:12">
      <c r="A7" s="20">
        <v>1</v>
      </c>
      <c r="B7" s="5" t="s">
        <v>5</v>
      </c>
      <c r="C7" s="5"/>
    </row>
    <row r="8" spans="1:12">
      <c r="B8" s="6" t="s">
        <v>3</v>
      </c>
      <c r="C8" s="5" t="s">
        <v>122</v>
      </c>
      <c r="D8" s="11" t="s">
        <v>122</v>
      </c>
      <c r="E8" s="11" t="s">
        <v>122</v>
      </c>
      <c r="F8" s="11" t="s">
        <v>122</v>
      </c>
      <c r="G8" s="11" t="s">
        <v>122</v>
      </c>
      <c r="H8" s="11" t="s">
        <v>122</v>
      </c>
      <c r="I8" s="11" t="s">
        <v>122</v>
      </c>
      <c r="J8" s="11" t="s">
        <v>122</v>
      </c>
      <c r="K8" s="11" t="s">
        <v>122</v>
      </c>
      <c r="L8" s="11" t="s">
        <v>122</v>
      </c>
    </row>
    <row r="9" spans="1:12">
      <c r="B9" s="6" t="s">
        <v>1</v>
      </c>
      <c r="C9" s="5"/>
    </row>
    <row r="10" spans="1:12">
      <c r="B10" s="6" t="s">
        <v>4</v>
      </c>
      <c r="C10" s="5" t="s">
        <v>117</v>
      </c>
      <c r="D10" s="11" t="s">
        <v>122</v>
      </c>
      <c r="E10" s="11" t="s">
        <v>117</v>
      </c>
      <c r="F10" s="11" t="s">
        <v>122</v>
      </c>
      <c r="G10" s="11" t="s">
        <v>122</v>
      </c>
      <c r="H10" s="11" t="s">
        <v>117</v>
      </c>
      <c r="I10" s="11" t="s">
        <v>122</v>
      </c>
      <c r="J10" s="11" t="s">
        <v>122</v>
      </c>
      <c r="K10" s="11" t="s">
        <v>122</v>
      </c>
      <c r="L10" s="11" t="s">
        <v>122</v>
      </c>
    </row>
    <row r="11" spans="1:12">
      <c r="B11" s="6" t="s">
        <v>2</v>
      </c>
      <c r="C11" s="5"/>
      <c r="F11" s="1"/>
      <c r="G11" s="1"/>
    </row>
    <row r="12" spans="1:12">
      <c r="B12" s="6" t="s">
        <v>178</v>
      </c>
      <c r="C12" s="1" t="s">
        <v>215</v>
      </c>
      <c r="E12" s="11" t="s">
        <v>296</v>
      </c>
      <c r="F12" s="17" t="s">
        <v>286</v>
      </c>
      <c r="G12" s="1"/>
      <c r="H12" s="17" t="s">
        <v>277</v>
      </c>
      <c r="I12" s="17"/>
    </row>
    <row r="13" spans="1:12">
      <c r="B13" s="6"/>
      <c r="C13" s="5"/>
      <c r="F13" s="1"/>
      <c r="G13" s="1"/>
      <c r="H13" s="17"/>
      <c r="I13" s="17"/>
    </row>
    <row r="14" spans="1:12">
      <c r="A14" s="20">
        <v>2</v>
      </c>
      <c r="B14" s="5" t="s">
        <v>6</v>
      </c>
      <c r="C14" s="5"/>
    </row>
    <row r="15" spans="1:12">
      <c r="B15" s="6" t="s">
        <v>7</v>
      </c>
      <c r="C15" s="5"/>
      <c r="E15" s="9" t="s">
        <v>117</v>
      </c>
    </row>
    <row r="16" spans="1:12">
      <c r="B16" s="6" t="s">
        <v>8</v>
      </c>
      <c r="C16" s="5"/>
      <c r="H16" s="11" t="s">
        <v>117</v>
      </c>
    </row>
    <row r="17" spans="1:12">
      <c r="B17" s="6" t="s">
        <v>9</v>
      </c>
      <c r="C17" s="5"/>
    </row>
    <row r="18" spans="1:12">
      <c r="B18" s="6" t="s">
        <v>10</v>
      </c>
      <c r="C18" s="5"/>
    </row>
    <row r="19" spans="1:12">
      <c r="B19" s="6" t="s">
        <v>11</v>
      </c>
      <c r="C19" s="5" t="s">
        <v>117</v>
      </c>
      <c r="H19" s="61" t="s">
        <v>117</v>
      </c>
    </row>
    <row r="20" spans="1:12">
      <c r="B20" s="6" t="s">
        <v>12</v>
      </c>
      <c r="C20" s="5"/>
    </row>
    <row r="21" spans="1:12">
      <c r="B21" s="6" t="s">
        <v>13</v>
      </c>
      <c r="C21" s="5"/>
    </row>
    <row r="22" spans="1:12">
      <c r="B22" s="6" t="s">
        <v>14</v>
      </c>
      <c r="C22" s="5"/>
    </row>
    <row r="23" spans="1:12">
      <c r="B23" s="6" t="s">
        <v>15</v>
      </c>
      <c r="C23" s="5"/>
      <c r="H23" s="61"/>
    </row>
    <row r="24" spans="1:12">
      <c r="B24" s="6" t="s">
        <v>178</v>
      </c>
      <c r="C24" s="5"/>
    </row>
    <row r="25" spans="1:12">
      <c r="B25" s="6"/>
      <c r="C25" s="5"/>
    </row>
    <row r="26" spans="1:12">
      <c r="A26" s="20">
        <v>3</v>
      </c>
      <c r="B26" s="5" t="s">
        <v>17</v>
      </c>
      <c r="C26" s="5" t="s">
        <v>122</v>
      </c>
      <c r="D26" s="11" t="s">
        <v>122</v>
      </c>
      <c r="E26" s="11" t="s">
        <v>122</v>
      </c>
      <c r="F26" s="11" t="s">
        <v>122</v>
      </c>
      <c r="G26" s="11" t="s">
        <v>122</v>
      </c>
      <c r="H26" s="11" t="s">
        <v>122</v>
      </c>
      <c r="I26" s="11" t="s">
        <v>122</v>
      </c>
      <c r="J26" s="11" t="s">
        <v>122</v>
      </c>
      <c r="K26" s="11" t="s">
        <v>122</v>
      </c>
      <c r="L26" s="11" t="s">
        <v>122</v>
      </c>
    </row>
    <row r="27" spans="1:12">
      <c r="B27" s="12" t="s">
        <v>16</v>
      </c>
    </row>
    <row r="28" spans="1:12">
      <c r="B28" s="6" t="s">
        <v>18</v>
      </c>
      <c r="C28" s="5"/>
    </row>
    <row r="29" spans="1:12">
      <c r="B29" s="6" t="s">
        <v>178</v>
      </c>
      <c r="C29" s="5"/>
    </row>
    <row r="30" spans="1:12">
      <c r="B30" s="6"/>
      <c r="C30" s="5"/>
    </row>
    <row r="31" spans="1:12">
      <c r="A31" s="20">
        <v>4</v>
      </c>
      <c r="B31" s="5" t="s">
        <v>19</v>
      </c>
      <c r="C31" s="5" t="s">
        <v>122</v>
      </c>
      <c r="D31" s="11" t="s">
        <v>122</v>
      </c>
      <c r="E31" s="11" t="s">
        <v>175</v>
      </c>
      <c r="F31" s="11" t="s">
        <v>122</v>
      </c>
      <c r="G31" s="11" t="s">
        <v>122</v>
      </c>
      <c r="H31" s="65" t="s">
        <v>122</v>
      </c>
      <c r="I31" s="11" t="s">
        <v>122</v>
      </c>
      <c r="J31" s="11" t="s">
        <v>122</v>
      </c>
      <c r="K31" s="11" t="s">
        <v>122</v>
      </c>
      <c r="L31" s="11" t="s">
        <v>122</v>
      </c>
    </row>
    <row r="32" spans="1:12">
      <c r="B32" s="5" t="s">
        <v>21</v>
      </c>
      <c r="C32" s="5" t="s">
        <v>117</v>
      </c>
      <c r="D32" s="11" t="s">
        <v>122</v>
      </c>
      <c r="E32" s="11" t="s">
        <v>175</v>
      </c>
      <c r="F32" s="11" t="s">
        <v>122</v>
      </c>
      <c r="G32" s="11" t="s">
        <v>117</v>
      </c>
      <c r="H32" s="64" t="s">
        <v>117</v>
      </c>
      <c r="I32" s="11" t="s">
        <v>122</v>
      </c>
      <c r="J32" s="11" t="s">
        <v>122</v>
      </c>
      <c r="K32" s="11" t="s">
        <v>122</v>
      </c>
      <c r="L32" s="11" t="s">
        <v>122</v>
      </c>
    </row>
    <row r="33" spans="1:12">
      <c r="B33" s="5" t="s">
        <v>20</v>
      </c>
      <c r="C33" s="5"/>
    </row>
    <row r="34" spans="1:12">
      <c r="B34" s="13" t="s">
        <v>22</v>
      </c>
      <c r="G34" s="8" t="s">
        <v>166</v>
      </c>
      <c r="K34" s="9" t="s">
        <v>289</v>
      </c>
    </row>
    <row r="35" spans="1:12">
      <c r="B35" s="18" t="s">
        <v>178</v>
      </c>
      <c r="C35" s="2"/>
      <c r="G35" s="8"/>
      <c r="H35" s="16" t="s">
        <v>319</v>
      </c>
    </row>
    <row r="36" spans="1:12">
      <c r="B36" s="13"/>
      <c r="G36" s="8"/>
    </row>
    <row r="37" spans="1:12" ht="12.75" customHeight="1">
      <c r="A37" s="20">
        <v>5</v>
      </c>
      <c r="B37" s="5" t="s">
        <v>23</v>
      </c>
      <c r="C37" s="5" t="s">
        <v>122</v>
      </c>
      <c r="D37" s="11" t="s">
        <v>122</v>
      </c>
      <c r="E37" s="11" t="s">
        <v>175</v>
      </c>
      <c r="F37" s="11" t="s">
        <v>122</v>
      </c>
      <c r="G37" s="11" t="s">
        <v>122</v>
      </c>
      <c r="H37" s="11" t="s">
        <v>117</v>
      </c>
      <c r="J37" s="11" t="s">
        <v>122</v>
      </c>
      <c r="K37" s="9" t="s">
        <v>122</v>
      </c>
      <c r="L37" s="11" t="s">
        <v>122</v>
      </c>
    </row>
    <row r="38" spans="1:12">
      <c r="B38" s="13" t="s">
        <v>22</v>
      </c>
      <c r="C38" s="34"/>
      <c r="K38" s="16" t="s">
        <v>174</v>
      </c>
    </row>
    <row r="39" spans="1:12">
      <c r="B39" s="18" t="s">
        <v>178</v>
      </c>
      <c r="C39" s="35" t="s">
        <v>223</v>
      </c>
      <c r="F39" s="11" t="s">
        <v>287</v>
      </c>
      <c r="H39" s="11" t="s">
        <v>276</v>
      </c>
    </row>
    <row r="40" spans="1:12">
      <c r="B40" s="13"/>
      <c r="K40" s="16"/>
    </row>
    <row r="41" spans="1:12">
      <c r="A41" s="20">
        <v>6</v>
      </c>
      <c r="B41" s="5" t="s">
        <v>24</v>
      </c>
      <c r="C41" s="5"/>
      <c r="D41" s="11" t="s">
        <v>122</v>
      </c>
      <c r="E41" s="11" t="s">
        <v>175</v>
      </c>
      <c r="F41" s="11" t="s">
        <v>122</v>
      </c>
      <c r="G41" s="11" t="s">
        <v>122</v>
      </c>
      <c r="H41" s="11" t="s">
        <v>175</v>
      </c>
      <c r="J41" s="11" t="s">
        <v>122</v>
      </c>
      <c r="L41" s="11" t="s">
        <v>122</v>
      </c>
    </row>
    <row r="42" spans="1:12">
      <c r="B42" s="13" t="s">
        <v>22</v>
      </c>
    </row>
    <row r="43" spans="1:12">
      <c r="B43" s="18" t="s">
        <v>178</v>
      </c>
      <c r="C43" s="2"/>
      <c r="D43" s="11" t="s">
        <v>179</v>
      </c>
      <c r="I43" s="1" t="s">
        <v>204</v>
      </c>
      <c r="J43" s="1"/>
    </row>
    <row r="44" spans="1:12">
      <c r="B44" s="13"/>
    </row>
    <row r="46" spans="1:12">
      <c r="B46" s="4" t="s">
        <v>25</v>
      </c>
      <c r="C46" s="4"/>
    </row>
    <row r="48" spans="1:12" ht="25.5">
      <c r="A48" s="20">
        <v>7</v>
      </c>
      <c r="B48" s="5" t="s">
        <v>26</v>
      </c>
      <c r="C48" s="5" t="s">
        <v>117</v>
      </c>
      <c r="D48" s="11" t="s">
        <v>117</v>
      </c>
      <c r="E48" s="9" t="s">
        <v>175</v>
      </c>
      <c r="F48" s="9" t="s">
        <v>117</v>
      </c>
      <c r="G48" s="9" t="s">
        <v>117</v>
      </c>
      <c r="H48" s="9" t="s">
        <v>175</v>
      </c>
      <c r="I48" s="9" t="s">
        <v>117</v>
      </c>
      <c r="J48" s="11" t="s">
        <v>122</v>
      </c>
      <c r="K48" s="11" t="s">
        <v>117</v>
      </c>
      <c r="L48" s="11" t="s">
        <v>117</v>
      </c>
    </row>
    <row r="49" spans="1:12">
      <c r="B49" s="6" t="s">
        <v>27</v>
      </c>
      <c r="C49" s="5" t="s">
        <v>117</v>
      </c>
      <c r="E49" s="14"/>
      <c r="G49" s="9" t="s">
        <v>117</v>
      </c>
      <c r="I49" s="11" t="s">
        <v>117</v>
      </c>
      <c r="K49" s="11" t="s">
        <v>117</v>
      </c>
      <c r="L49" s="14">
        <v>0.2</v>
      </c>
    </row>
    <row r="50" spans="1:12">
      <c r="B50" s="6" t="s">
        <v>28</v>
      </c>
      <c r="C50" s="5"/>
      <c r="G50" s="9" t="s">
        <v>117</v>
      </c>
      <c r="K50" s="11" t="s">
        <v>117</v>
      </c>
    </row>
    <row r="51" spans="1:12">
      <c r="B51" s="6" t="s">
        <v>29</v>
      </c>
      <c r="C51" s="5"/>
      <c r="G51" s="9" t="s">
        <v>117</v>
      </c>
      <c r="I51" s="14">
        <v>1</v>
      </c>
      <c r="K51" s="11" t="s">
        <v>117</v>
      </c>
    </row>
    <row r="52" spans="1:12">
      <c r="B52" s="6" t="s">
        <v>30</v>
      </c>
      <c r="C52" s="5"/>
      <c r="F52" s="11" t="s">
        <v>159</v>
      </c>
      <c r="G52" s="9" t="s">
        <v>117</v>
      </c>
      <c r="I52" s="14">
        <v>1</v>
      </c>
      <c r="K52" s="11" t="s">
        <v>117</v>
      </c>
    </row>
    <row r="53" spans="1:12">
      <c r="B53" s="6" t="s">
        <v>31</v>
      </c>
      <c r="C53" s="5"/>
      <c r="F53" s="11" t="s">
        <v>159</v>
      </c>
      <c r="G53" s="9" t="s">
        <v>117</v>
      </c>
      <c r="I53" s="14">
        <v>1</v>
      </c>
      <c r="K53" s="11" t="s">
        <v>117</v>
      </c>
    </row>
    <row r="54" spans="1:12">
      <c r="B54" s="6" t="s">
        <v>32</v>
      </c>
      <c r="C54" s="5"/>
      <c r="F54" s="11" t="s">
        <v>159</v>
      </c>
      <c r="G54" s="9" t="s">
        <v>117</v>
      </c>
      <c r="I54" s="14">
        <v>1</v>
      </c>
      <c r="K54" s="11" t="s">
        <v>117</v>
      </c>
    </row>
    <row r="55" spans="1:12">
      <c r="B55" s="6" t="s">
        <v>33</v>
      </c>
      <c r="C55" s="5" t="s">
        <v>117</v>
      </c>
      <c r="D55" s="11" t="s">
        <v>117</v>
      </c>
      <c r="F55" s="11" t="s">
        <v>159</v>
      </c>
      <c r="G55" s="9" t="s">
        <v>117</v>
      </c>
      <c r="K55" s="11" t="s">
        <v>117</v>
      </c>
    </row>
    <row r="56" spans="1:12">
      <c r="B56" s="6" t="s">
        <v>34</v>
      </c>
      <c r="C56" s="5" t="s">
        <v>117</v>
      </c>
      <c r="K56" s="11" t="s">
        <v>117</v>
      </c>
    </row>
    <row r="57" spans="1:12">
      <c r="B57" s="6" t="s">
        <v>178</v>
      </c>
      <c r="C57" s="17" t="s">
        <v>216</v>
      </c>
      <c r="D57" s="62" t="s">
        <v>258</v>
      </c>
      <c r="F57" s="9" t="s">
        <v>288</v>
      </c>
      <c r="G57" s="8" t="s">
        <v>262</v>
      </c>
      <c r="I57" s="1" t="s">
        <v>205</v>
      </c>
      <c r="K57" s="15" t="s">
        <v>290</v>
      </c>
    </row>
    <row r="58" spans="1:12">
      <c r="B58" s="6"/>
      <c r="C58" s="5"/>
      <c r="K58" s="15"/>
    </row>
    <row r="59" spans="1:12" ht="25.5">
      <c r="A59" s="20">
        <v>8</v>
      </c>
      <c r="B59" s="5" t="s">
        <v>35</v>
      </c>
      <c r="C59" s="5"/>
      <c r="E59" s="11" t="s">
        <v>175</v>
      </c>
      <c r="G59" s="11" t="s">
        <v>117</v>
      </c>
      <c r="H59" s="11" t="s">
        <v>175</v>
      </c>
    </row>
    <row r="60" spans="1:12">
      <c r="B60" s="6" t="s">
        <v>36</v>
      </c>
      <c r="C60" s="5"/>
    </row>
    <row r="61" spans="1:12">
      <c r="B61" s="6" t="s">
        <v>37</v>
      </c>
      <c r="C61" s="5"/>
    </row>
    <row r="62" spans="1:12">
      <c r="B62" s="6" t="s">
        <v>38</v>
      </c>
      <c r="C62" s="5"/>
      <c r="G62" s="11" t="s">
        <v>117</v>
      </c>
    </row>
    <row r="63" spans="1:12">
      <c r="B63" s="6" t="s">
        <v>178</v>
      </c>
      <c r="C63" s="5"/>
      <c r="G63" s="11" t="s">
        <v>167</v>
      </c>
    </row>
    <row r="64" spans="1:12">
      <c r="B64" s="6"/>
      <c r="C64" s="5"/>
    </row>
    <row r="65" spans="1:12" ht="25.5" customHeight="1">
      <c r="A65" s="20">
        <v>9</v>
      </c>
      <c r="B65" s="5" t="s">
        <v>39</v>
      </c>
      <c r="C65" s="5"/>
      <c r="D65" s="11" t="s">
        <v>117</v>
      </c>
      <c r="E65" s="11" t="s">
        <v>175</v>
      </c>
      <c r="F65" s="11" t="s">
        <v>117</v>
      </c>
      <c r="G65" s="11" t="s">
        <v>117</v>
      </c>
      <c r="H65" s="11" t="s">
        <v>175</v>
      </c>
      <c r="I65" s="11" t="s">
        <v>117</v>
      </c>
    </row>
    <row r="66" spans="1:12">
      <c r="B66" s="6" t="s">
        <v>27</v>
      </c>
      <c r="C66" s="5"/>
      <c r="F66" s="11" t="s">
        <v>117</v>
      </c>
    </row>
    <row r="67" spans="1:12">
      <c r="B67" s="6" t="s">
        <v>28</v>
      </c>
      <c r="C67" s="5"/>
      <c r="F67" s="11" t="s">
        <v>117</v>
      </c>
      <c r="I67" s="11" t="s">
        <v>117</v>
      </c>
    </row>
    <row r="68" spans="1:12">
      <c r="B68" s="6" t="s">
        <v>29</v>
      </c>
      <c r="C68" s="5"/>
      <c r="F68" s="11" t="s">
        <v>117</v>
      </c>
      <c r="I68" s="11" t="s">
        <v>117</v>
      </c>
    </row>
    <row r="69" spans="1:12">
      <c r="B69" s="6" t="s">
        <v>30</v>
      </c>
      <c r="C69" s="5"/>
      <c r="F69" s="11" t="s">
        <v>117</v>
      </c>
      <c r="I69" s="11" t="s">
        <v>117</v>
      </c>
    </row>
    <row r="70" spans="1:12">
      <c r="B70" s="6" t="s">
        <v>32</v>
      </c>
      <c r="C70" s="5"/>
      <c r="F70" s="11" t="s">
        <v>117</v>
      </c>
      <c r="I70" s="11" t="s">
        <v>117</v>
      </c>
    </row>
    <row r="71" spans="1:12">
      <c r="B71" s="6" t="s">
        <v>33</v>
      </c>
      <c r="C71" s="5"/>
      <c r="F71" s="11" t="s">
        <v>117</v>
      </c>
      <c r="G71" s="11" t="s">
        <v>117</v>
      </c>
      <c r="I71" s="11" t="s">
        <v>175</v>
      </c>
    </row>
    <row r="72" spans="1:12">
      <c r="B72" s="6" t="s">
        <v>34</v>
      </c>
      <c r="C72" s="5"/>
      <c r="F72" s="11" t="s">
        <v>117</v>
      </c>
      <c r="I72" s="11" t="s">
        <v>117</v>
      </c>
    </row>
    <row r="73" spans="1:12">
      <c r="B73" s="6" t="s">
        <v>178</v>
      </c>
      <c r="C73" s="5"/>
      <c r="D73" s="11" t="s">
        <v>259</v>
      </c>
      <c r="F73" s="9" t="s">
        <v>160</v>
      </c>
      <c r="I73" s="11" t="s">
        <v>264</v>
      </c>
    </row>
    <row r="74" spans="1:12">
      <c r="B74" s="6"/>
      <c r="C74" s="5"/>
    </row>
    <row r="75" spans="1:12" ht="24.75" customHeight="1">
      <c r="A75" s="20">
        <v>10</v>
      </c>
      <c r="B75" s="5" t="s">
        <v>40</v>
      </c>
      <c r="C75" s="5"/>
      <c r="D75" s="11" t="s">
        <v>117</v>
      </c>
      <c r="E75" s="1" t="s">
        <v>175</v>
      </c>
      <c r="F75" s="1" t="s">
        <v>117</v>
      </c>
      <c r="G75" s="1" t="s">
        <v>117</v>
      </c>
      <c r="H75" s="1" t="s">
        <v>175</v>
      </c>
      <c r="I75" s="1" t="s">
        <v>117</v>
      </c>
      <c r="J75" s="11" t="s">
        <v>117</v>
      </c>
      <c r="K75"/>
      <c r="L75" s="11" t="s">
        <v>117</v>
      </c>
    </row>
    <row r="76" spans="1:12">
      <c r="B76" s="6" t="s">
        <v>27</v>
      </c>
      <c r="C76" s="5"/>
      <c r="F76" s="11" t="s">
        <v>117</v>
      </c>
      <c r="G76" s="11" t="s">
        <v>117</v>
      </c>
      <c r="K76"/>
      <c r="L76" s="11" t="s">
        <v>117</v>
      </c>
    </row>
    <row r="77" spans="1:12">
      <c r="B77" s="6" t="s">
        <v>28</v>
      </c>
      <c r="C77" s="5"/>
      <c r="D77" s="11" t="s">
        <v>117</v>
      </c>
      <c r="F77" s="11" t="s">
        <v>117</v>
      </c>
      <c r="K77"/>
    </row>
    <row r="78" spans="1:12">
      <c r="B78" s="6" t="s">
        <v>29</v>
      </c>
      <c r="C78" s="5"/>
      <c r="F78" s="11" t="s">
        <v>117</v>
      </c>
      <c r="I78" s="11" t="s">
        <v>117</v>
      </c>
      <c r="J78" s="11" t="s">
        <v>117</v>
      </c>
      <c r="K78"/>
      <c r="L78" s="11" t="s">
        <v>117</v>
      </c>
    </row>
    <row r="79" spans="1:12">
      <c r="B79" s="6" t="s">
        <v>178</v>
      </c>
      <c r="C79" s="5"/>
      <c r="D79" s="11" t="s">
        <v>155</v>
      </c>
      <c r="F79" s="1" t="s">
        <v>125</v>
      </c>
      <c r="I79" s="1" t="s">
        <v>206</v>
      </c>
      <c r="J79" s="11" t="s">
        <v>133</v>
      </c>
      <c r="K79"/>
      <c r="L79" s="11" t="s">
        <v>184</v>
      </c>
    </row>
    <row r="80" spans="1:12">
      <c r="B80" s="6"/>
      <c r="C80" s="5"/>
      <c r="K80"/>
    </row>
    <row r="81" spans="1:14">
      <c r="A81" s="20">
        <v>11</v>
      </c>
      <c r="B81" s="5" t="s">
        <v>41</v>
      </c>
      <c r="C81" s="5"/>
      <c r="D81" s="9" t="s">
        <v>117</v>
      </c>
      <c r="E81" s="11" t="s">
        <v>175</v>
      </c>
      <c r="G81" s="11" t="s">
        <v>117</v>
      </c>
      <c r="H81" s="11" t="s">
        <v>175</v>
      </c>
      <c r="L81" s="11" t="s">
        <v>117</v>
      </c>
    </row>
    <row r="82" spans="1:14">
      <c r="B82" s="6" t="s">
        <v>27</v>
      </c>
      <c r="C82" s="5"/>
      <c r="D82" s="63"/>
      <c r="G82" s="11" t="s">
        <v>117</v>
      </c>
      <c r="L82" s="11" t="s">
        <v>117</v>
      </c>
    </row>
    <row r="83" spans="1:14">
      <c r="B83" s="6" t="s">
        <v>28</v>
      </c>
      <c r="C83" s="5"/>
      <c r="D83" s="63"/>
    </row>
    <row r="84" spans="1:14">
      <c r="B84" s="6" t="s">
        <v>29</v>
      </c>
      <c r="C84" s="5"/>
      <c r="D84" s="63"/>
      <c r="L84" s="11" t="s">
        <v>117</v>
      </c>
    </row>
    <row r="85" spans="1:14">
      <c r="B85" s="6" t="s">
        <v>178</v>
      </c>
      <c r="C85" s="5"/>
      <c r="D85" s="9" t="s">
        <v>260</v>
      </c>
      <c r="I85" s="1" t="s">
        <v>207</v>
      </c>
      <c r="L85" s="11" t="s">
        <v>184</v>
      </c>
    </row>
    <row r="86" spans="1:14">
      <c r="B86" s="6"/>
      <c r="C86" s="5"/>
    </row>
    <row r="88" spans="1:14">
      <c r="B88" s="4" t="s">
        <v>42</v>
      </c>
      <c r="C88" s="4"/>
    </row>
    <row r="90" spans="1:14" ht="25.5">
      <c r="A90" s="20">
        <v>12</v>
      </c>
      <c r="B90" s="5" t="s">
        <v>43</v>
      </c>
      <c r="C90" s="11" t="s">
        <v>118</v>
      </c>
      <c r="D90" s="11" t="s">
        <v>118</v>
      </c>
      <c r="E90" s="11" t="s">
        <v>118</v>
      </c>
      <c r="F90" s="11" t="s">
        <v>118</v>
      </c>
      <c r="G90" s="11" t="s">
        <v>118</v>
      </c>
      <c r="H90" s="11" t="s">
        <v>118</v>
      </c>
      <c r="J90" s="11" t="s">
        <v>118</v>
      </c>
      <c r="K90" s="11" t="s">
        <v>118</v>
      </c>
      <c r="L90" s="11" t="s">
        <v>118</v>
      </c>
      <c r="M90" s="11" t="s">
        <v>118</v>
      </c>
      <c r="N90" s="11" t="s">
        <v>118</v>
      </c>
    </row>
    <row r="91" spans="1:14">
      <c r="B91" s="6" t="s">
        <v>44</v>
      </c>
      <c r="C91" s="5"/>
    </row>
    <row r="92" spans="1:14">
      <c r="B92" s="6" t="s">
        <v>45</v>
      </c>
      <c r="C92" s="5"/>
    </row>
    <row r="93" spans="1:14">
      <c r="B93" s="6" t="s">
        <v>46</v>
      </c>
      <c r="C93" s="5"/>
    </row>
    <row r="94" spans="1:14">
      <c r="B94" s="6" t="s">
        <v>47</v>
      </c>
      <c r="C94" s="5"/>
    </row>
    <row r="95" spans="1:14">
      <c r="B95" s="6" t="s">
        <v>48</v>
      </c>
      <c r="C95" s="5"/>
    </row>
    <row r="96" spans="1:14">
      <c r="B96" s="6" t="s">
        <v>178</v>
      </c>
      <c r="C96" s="5"/>
      <c r="F96" s="11" t="s">
        <v>161</v>
      </c>
      <c r="G96" s="11" t="s">
        <v>263</v>
      </c>
    </row>
    <row r="97" spans="1:12">
      <c r="B97" s="6"/>
      <c r="C97" s="5"/>
    </row>
    <row r="99" spans="1:12">
      <c r="B99" s="4" t="s">
        <v>49</v>
      </c>
      <c r="C99" s="4"/>
    </row>
    <row r="101" spans="1:12">
      <c r="A101" s="20" t="s">
        <v>51</v>
      </c>
      <c r="B101" s="5" t="s">
        <v>50</v>
      </c>
      <c r="C101" s="5"/>
    </row>
    <row r="102" spans="1:12">
      <c r="B102" s="6" t="s">
        <v>44</v>
      </c>
      <c r="C102" s="5"/>
    </row>
    <row r="103" spans="1:12">
      <c r="B103" s="6" t="s">
        <v>54</v>
      </c>
      <c r="C103" s="5"/>
    </row>
    <row r="104" spans="1:12">
      <c r="B104" s="6" t="s">
        <v>55</v>
      </c>
      <c r="C104" s="5"/>
      <c r="H104" s="11" t="s">
        <v>117</v>
      </c>
    </row>
    <row r="105" spans="1:12">
      <c r="B105" s="6" t="s">
        <v>56</v>
      </c>
      <c r="C105" s="5"/>
    </row>
    <row r="106" spans="1:12">
      <c r="B106" s="6" t="s">
        <v>178</v>
      </c>
      <c r="C106" s="5"/>
    </row>
    <row r="107" spans="1:12">
      <c r="B107" s="6"/>
      <c r="C107" s="5"/>
    </row>
    <row r="109" spans="1:12">
      <c r="B109" s="4" t="s">
        <v>57</v>
      </c>
      <c r="C109" s="4"/>
    </row>
    <row r="111" spans="1:12">
      <c r="A111" s="20">
        <v>14</v>
      </c>
      <c r="B111" s="5" t="s">
        <v>58</v>
      </c>
      <c r="C111" s="5"/>
    </row>
    <row r="112" spans="1:12">
      <c r="B112" s="6" t="s">
        <v>60</v>
      </c>
      <c r="C112" s="5" t="s">
        <v>117</v>
      </c>
      <c r="D112" s="11" t="s">
        <v>117</v>
      </c>
      <c r="E112" s="11" t="s">
        <v>117</v>
      </c>
      <c r="F112" s="11" t="s">
        <v>117</v>
      </c>
      <c r="G112" s="11" t="s">
        <v>117</v>
      </c>
      <c r="H112" s="11" t="s">
        <v>117</v>
      </c>
      <c r="I112" s="11" t="s">
        <v>117</v>
      </c>
      <c r="J112" s="11" t="s">
        <v>117</v>
      </c>
      <c r="K112" s="11" t="s">
        <v>117</v>
      </c>
      <c r="L112" s="11" t="s">
        <v>117</v>
      </c>
    </row>
    <row r="113" spans="1:12">
      <c r="B113" s="6" t="s">
        <v>59</v>
      </c>
      <c r="C113" s="5">
        <v>100</v>
      </c>
      <c r="D113" s="11">
        <v>100</v>
      </c>
      <c r="E113" s="11">
        <v>100</v>
      </c>
      <c r="F113" s="11">
        <v>100</v>
      </c>
      <c r="G113" s="11">
        <v>100</v>
      </c>
      <c r="H113" s="11">
        <v>100</v>
      </c>
      <c r="I113" s="11">
        <v>100</v>
      </c>
      <c r="J113" s="11">
        <v>100</v>
      </c>
      <c r="K113" s="11">
        <v>100</v>
      </c>
      <c r="L113" s="11">
        <v>100</v>
      </c>
    </row>
    <row r="114" spans="1:12">
      <c r="B114" s="6" t="s">
        <v>61</v>
      </c>
      <c r="C114" s="5" t="s">
        <v>117</v>
      </c>
      <c r="D114" s="11" t="s">
        <v>117</v>
      </c>
      <c r="E114" s="11" t="s">
        <v>117</v>
      </c>
      <c r="F114" s="11" t="s">
        <v>117</v>
      </c>
      <c r="G114" s="11" t="s">
        <v>117</v>
      </c>
      <c r="H114" s="11" t="s">
        <v>117</v>
      </c>
      <c r="I114" s="11" t="s">
        <v>117</v>
      </c>
      <c r="J114" s="11" t="s">
        <v>117</v>
      </c>
      <c r="K114" s="11" t="s">
        <v>117</v>
      </c>
      <c r="L114" s="11" t="s">
        <v>117</v>
      </c>
    </row>
    <row r="115" spans="1:12">
      <c r="B115" s="6" t="s">
        <v>59</v>
      </c>
      <c r="C115" s="5">
        <v>100</v>
      </c>
      <c r="D115" s="11">
        <v>100</v>
      </c>
      <c r="E115" s="11">
        <v>100</v>
      </c>
      <c r="F115" s="11">
        <v>100</v>
      </c>
      <c r="G115" s="11">
        <v>100</v>
      </c>
      <c r="H115" s="11">
        <v>100</v>
      </c>
      <c r="I115" s="11">
        <v>100</v>
      </c>
      <c r="J115" s="11">
        <v>100</v>
      </c>
      <c r="K115" s="11">
        <v>100</v>
      </c>
      <c r="L115" s="11">
        <v>100</v>
      </c>
    </row>
    <row r="116" spans="1:12">
      <c r="B116" s="6" t="s">
        <v>178</v>
      </c>
      <c r="C116" s="5"/>
    </row>
    <row r="117" spans="1:12">
      <c r="B117" s="6"/>
      <c r="C117" s="5"/>
    </row>
    <row r="118" spans="1:12">
      <c r="A118" s="20">
        <v>15</v>
      </c>
      <c r="B118" s="5" t="s">
        <v>62</v>
      </c>
      <c r="C118" s="5"/>
    </row>
    <row r="119" spans="1:12">
      <c r="B119" s="6" t="s">
        <v>60</v>
      </c>
      <c r="C119" s="5" t="s">
        <v>117</v>
      </c>
      <c r="D119" s="11" t="s">
        <v>117</v>
      </c>
      <c r="E119" s="11" t="s">
        <v>122</v>
      </c>
      <c r="F119" s="11" t="s">
        <v>117</v>
      </c>
      <c r="G119" s="11" t="s">
        <v>117</v>
      </c>
      <c r="H119" s="11" t="s">
        <v>122</v>
      </c>
      <c r="I119" s="11" t="s">
        <v>117</v>
      </c>
      <c r="J119" s="11" t="s">
        <v>117</v>
      </c>
      <c r="K119" s="11" t="s">
        <v>117</v>
      </c>
      <c r="L119" s="11" t="s">
        <v>117</v>
      </c>
    </row>
    <row r="120" spans="1:12">
      <c r="B120" s="6" t="s">
        <v>63</v>
      </c>
      <c r="C120" s="5" t="s">
        <v>118</v>
      </c>
      <c r="D120" s="11">
        <v>100</v>
      </c>
      <c r="E120" s="11">
        <v>0</v>
      </c>
      <c r="F120" s="11">
        <v>100</v>
      </c>
      <c r="G120" s="11">
        <v>70</v>
      </c>
      <c r="H120" s="11">
        <v>0</v>
      </c>
      <c r="I120" s="11">
        <v>100</v>
      </c>
      <c r="J120" s="11">
        <v>100</v>
      </c>
      <c r="K120" s="11">
        <v>49</v>
      </c>
      <c r="L120" s="11">
        <v>100</v>
      </c>
    </row>
    <row r="121" spans="1:12">
      <c r="B121" s="6" t="s">
        <v>61</v>
      </c>
      <c r="C121" s="5" t="s">
        <v>117</v>
      </c>
      <c r="D121" s="11" t="s">
        <v>117</v>
      </c>
      <c r="E121" s="11" t="s">
        <v>122</v>
      </c>
      <c r="F121" s="11" t="s">
        <v>117</v>
      </c>
      <c r="G121" s="11" t="s">
        <v>117</v>
      </c>
      <c r="H121" s="11" t="s">
        <v>122</v>
      </c>
      <c r="I121" s="11" t="s">
        <v>117</v>
      </c>
      <c r="J121" s="11" t="s">
        <v>117</v>
      </c>
      <c r="K121" s="11" t="s">
        <v>117</v>
      </c>
      <c r="L121" s="11" t="s">
        <v>117</v>
      </c>
    </row>
    <row r="122" spans="1:12">
      <c r="B122" s="6" t="s">
        <v>63</v>
      </c>
      <c r="C122" s="5" t="s">
        <v>118</v>
      </c>
      <c r="D122" s="11">
        <v>100</v>
      </c>
      <c r="E122" s="11">
        <v>0</v>
      </c>
      <c r="F122" s="11">
        <v>100</v>
      </c>
      <c r="G122" s="11">
        <v>70</v>
      </c>
      <c r="H122" s="11">
        <v>0</v>
      </c>
      <c r="I122" s="11">
        <v>100</v>
      </c>
      <c r="J122" s="11">
        <v>100</v>
      </c>
      <c r="K122" s="11">
        <v>49</v>
      </c>
      <c r="L122" s="11">
        <v>100</v>
      </c>
    </row>
    <row r="123" spans="1:12">
      <c r="B123" s="6" t="s">
        <v>178</v>
      </c>
      <c r="C123" s="1" t="s">
        <v>218</v>
      </c>
      <c r="G123" s="11" t="s">
        <v>190</v>
      </c>
      <c r="H123" s="11" t="s">
        <v>283</v>
      </c>
      <c r="I123" s="1" t="s">
        <v>208</v>
      </c>
      <c r="K123" s="11" t="s">
        <v>289</v>
      </c>
    </row>
    <row r="124" spans="1:12">
      <c r="B124" s="6"/>
      <c r="C124" s="5"/>
    </row>
    <row r="125" spans="1:12">
      <c r="B125" s="6"/>
      <c r="C125" s="5"/>
    </row>
    <row r="126" spans="1:12">
      <c r="B126" s="4" t="s">
        <v>64</v>
      </c>
      <c r="C126" s="4"/>
    </row>
    <row r="127" spans="1:12">
      <c r="B127" s="6"/>
      <c r="C127" s="5"/>
    </row>
    <row r="128" spans="1:12">
      <c r="A128" s="20">
        <v>16</v>
      </c>
      <c r="B128" s="5" t="s">
        <v>65</v>
      </c>
      <c r="C128" s="5"/>
    </row>
    <row r="129" spans="1:12">
      <c r="B129" s="6" t="s">
        <v>66</v>
      </c>
      <c r="C129" s="17" t="s">
        <v>134</v>
      </c>
      <c r="D129" s="11" t="s">
        <v>156</v>
      </c>
      <c r="E129" s="11" t="s">
        <v>134</v>
      </c>
      <c r="F129" s="1" t="s">
        <v>126</v>
      </c>
      <c r="G129" s="1" t="s">
        <v>134</v>
      </c>
      <c r="H129" s="1"/>
      <c r="I129" s="1"/>
      <c r="J129" s="61" t="s">
        <v>269</v>
      </c>
      <c r="K129" s="11" t="s">
        <v>139</v>
      </c>
      <c r="L129" s="1" t="s">
        <v>147</v>
      </c>
    </row>
    <row r="130" spans="1:12">
      <c r="B130" s="6" t="s">
        <v>67</v>
      </c>
      <c r="C130" s="5">
        <v>1984</v>
      </c>
      <c r="E130" s="11">
        <v>1945</v>
      </c>
      <c r="F130" s="1" t="s">
        <v>127</v>
      </c>
      <c r="G130" s="1"/>
      <c r="H130" s="1"/>
      <c r="I130" s="1"/>
      <c r="K130" s="11">
        <v>1923</v>
      </c>
    </row>
    <row r="131" spans="1:12">
      <c r="B131" s="6" t="s">
        <v>68</v>
      </c>
      <c r="C131" s="5" t="s">
        <v>122</v>
      </c>
      <c r="D131" s="11" t="s">
        <v>122</v>
      </c>
      <c r="E131" s="11" t="s">
        <v>122</v>
      </c>
      <c r="F131" s="11" t="s">
        <v>122</v>
      </c>
      <c r="G131" s="1" t="s">
        <v>122</v>
      </c>
      <c r="H131" s="1"/>
      <c r="I131" s="1"/>
      <c r="J131" s="11" t="s">
        <v>122</v>
      </c>
      <c r="K131" s="11" t="s">
        <v>122</v>
      </c>
      <c r="L131" s="11" t="s">
        <v>122</v>
      </c>
    </row>
    <row r="132" spans="1:12">
      <c r="B132" s="6" t="s">
        <v>69</v>
      </c>
      <c r="C132" s="5"/>
    </row>
    <row r="133" spans="1:12">
      <c r="B133" s="6" t="s">
        <v>178</v>
      </c>
      <c r="C133" s="5"/>
      <c r="F133" s="1" t="s">
        <v>128</v>
      </c>
      <c r="I133" s="1" t="s">
        <v>209</v>
      </c>
    </row>
    <row r="134" spans="1:12">
      <c r="B134" s="6"/>
      <c r="C134" s="5"/>
    </row>
    <row r="135" spans="1:12">
      <c r="A135" s="20">
        <v>17</v>
      </c>
      <c r="B135" s="5" t="s">
        <v>70</v>
      </c>
      <c r="C135" s="17" t="s">
        <v>261</v>
      </c>
      <c r="D135" s="17" t="s">
        <v>261</v>
      </c>
      <c r="E135" s="17" t="s">
        <v>261</v>
      </c>
      <c r="F135" s="17" t="s">
        <v>261</v>
      </c>
      <c r="G135" s="17" t="s">
        <v>261</v>
      </c>
      <c r="H135" s="17" t="s">
        <v>261</v>
      </c>
      <c r="I135" s="17" t="s">
        <v>261</v>
      </c>
      <c r="J135" s="17" t="s">
        <v>261</v>
      </c>
      <c r="K135" s="17" t="s">
        <v>261</v>
      </c>
      <c r="L135" s="17" t="s">
        <v>261</v>
      </c>
    </row>
    <row r="136" spans="1:12">
      <c r="B136" s="6" t="s">
        <v>71</v>
      </c>
      <c r="C136" s="5"/>
    </row>
    <row r="137" spans="1:12">
      <c r="B137" s="6" t="s">
        <v>72</v>
      </c>
      <c r="C137" s="36"/>
      <c r="D137" s="14"/>
      <c r="E137" s="14"/>
      <c r="G137" s="14"/>
      <c r="K137" s="14"/>
    </row>
    <row r="138" spans="1:12">
      <c r="B138" s="6" t="s">
        <v>73</v>
      </c>
      <c r="C138" s="5"/>
    </row>
    <row r="139" spans="1:12">
      <c r="B139" s="6" t="s">
        <v>178</v>
      </c>
      <c r="C139" s="5"/>
    </row>
    <row r="140" spans="1:12">
      <c r="B140" s="6"/>
      <c r="C140" s="5"/>
    </row>
    <row r="141" spans="1:12">
      <c r="A141" s="20">
        <v>18</v>
      </c>
      <c r="B141" s="5" t="s">
        <v>74</v>
      </c>
      <c r="C141" s="5"/>
    </row>
    <row r="142" spans="1:12">
      <c r="B142" s="6" t="s">
        <v>75</v>
      </c>
      <c r="C142" s="5" t="s">
        <v>117</v>
      </c>
      <c r="D142" s="11" t="s">
        <v>117</v>
      </c>
      <c r="E142" s="11" t="s">
        <v>117</v>
      </c>
      <c r="F142" s="11" t="s">
        <v>117</v>
      </c>
      <c r="G142" s="11" t="s">
        <v>117</v>
      </c>
      <c r="H142" s="11" t="s">
        <v>117</v>
      </c>
      <c r="J142" s="11" t="s">
        <v>117</v>
      </c>
      <c r="K142" s="11" t="s">
        <v>117</v>
      </c>
      <c r="L142" s="11" t="s">
        <v>117</v>
      </c>
    </row>
    <row r="143" spans="1:12">
      <c r="B143" s="6" t="s">
        <v>76</v>
      </c>
      <c r="C143" s="5"/>
      <c r="E143" s="67"/>
    </row>
    <row r="144" spans="1:12">
      <c r="B144" s="6" t="s">
        <v>77</v>
      </c>
      <c r="C144" s="5" t="s">
        <v>194</v>
      </c>
      <c r="H144" s="11" t="s">
        <v>194</v>
      </c>
      <c r="J144" s="11" t="s">
        <v>135</v>
      </c>
      <c r="K144" s="9"/>
      <c r="L144" s="1" t="s">
        <v>148</v>
      </c>
    </row>
    <row r="145" spans="1:12">
      <c r="B145" s="6" t="s">
        <v>78</v>
      </c>
      <c r="C145" s="5"/>
      <c r="D145" s="11" t="s">
        <v>117</v>
      </c>
      <c r="E145" s="67"/>
      <c r="G145" s="11" t="s">
        <v>117</v>
      </c>
      <c r="K145" s="9" t="s">
        <v>117</v>
      </c>
    </row>
    <row r="146" spans="1:12" ht="14.25">
      <c r="B146" s="6" t="s">
        <v>178</v>
      </c>
      <c r="C146" s="5"/>
      <c r="D146" s="22" t="s">
        <v>180</v>
      </c>
    </row>
    <row r="147" spans="1:12">
      <c r="B147" s="6"/>
      <c r="C147" s="5"/>
    </row>
    <row r="148" spans="1:12" ht="25.5">
      <c r="A148" s="20">
        <v>19</v>
      </c>
      <c r="B148" s="5" t="s">
        <v>79</v>
      </c>
      <c r="C148" s="5"/>
    </row>
    <row r="149" spans="1:12">
      <c r="B149" s="6" t="s">
        <v>80</v>
      </c>
      <c r="C149" s="5"/>
      <c r="D149" s="11" t="s">
        <v>119</v>
      </c>
      <c r="I149" s="67"/>
      <c r="J149" s="11" t="s">
        <v>118</v>
      </c>
      <c r="L149" s="11" t="s">
        <v>117</v>
      </c>
    </row>
    <row r="150" spans="1:12">
      <c r="B150" s="6" t="s">
        <v>81</v>
      </c>
      <c r="C150" s="5"/>
      <c r="L150" s="1" t="s">
        <v>150</v>
      </c>
    </row>
    <row r="151" spans="1:12">
      <c r="B151" s="6" t="s">
        <v>82</v>
      </c>
      <c r="C151" s="5"/>
      <c r="D151" s="11" t="s">
        <v>117</v>
      </c>
      <c r="E151" s="67"/>
      <c r="F151" s="11" t="s">
        <v>117</v>
      </c>
      <c r="H151" s="11" t="s">
        <v>117</v>
      </c>
    </row>
    <row r="152" spans="1:12">
      <c r="B152" s="6" t="s">
        <v>83</v>
      </c>
      <c r="C152" s="5"/>
      <c r="D152" s="11" t="s">
        <v>120</v>
      </c>
      <c r="F152" s="11" t="s">
        <v>117</v>
      </c>
    </row>
    <row r="153" spans="1:12">
      <c r="B153" s="6" t="s">
        <v>84</v>
      </c>
      <c r="C153" s="5"/>
      <c r="D153" s="11" t="s">
        <v>121</v>
      </c>
    </row>
    <row r="154" spans="1:12">
      <c r="B154" s="6" t="s">
        <v>85</v>
      </c>
      <c r="C154" s="5"/>
      <c r="D154" s="11">
        <v>5</v>
      </c>
      <c r="L154" s="1" t="s">
        <v>153</v>
      </c>
    </row>
    <row r="155" spans="1:12">
      <c r="B155" s="6" t="s">
        <v>86</v>
      </c>
      <c r="C155" s="5"/>
      <c r="D155" s="11" t="s">
        <v>117</v>
      </c>
      <c r="E155" s="67"/>
      <c r="F155" s="11" t="s">
        <v>117</v>
      </c>
      <c r="J155" s="11" t="s">
        <v>117</v>
      </c>
      <c r="L155" s="11" t="s">
        <v>117</v>
      </c>
    </row>
    <row r="156" spans="1:12">
      <c r="B156" s="6" t="s">
        <v>87</v>
      </c>
      <c r="C156" s="5"/>
      <c r="E156" s="67"/>
      <c r="F156" s="11" t="s">
        <v>117</v>
      </c>
      <c r="H156" s="11" t="s">
        <v>117</v>
      </c>
      <c r="L156" s="11" t="s">
        <v>117</v>
      </c>
    </row>
    <row r="157" spans="1:12">
      <c r="B157" s="6" t="s">
        <v>88</v>
      </c>
      <c r="C157" s="5"/>
      <c r="D157" s="11" t="s">
        <v>117</v>
      </c>
      <c r="E157" s="67"/>
      <c r="H157" s="11" t="s">
        <v>117</v>
      </c>
      <c r="L157" s="11" t="s">
        <v>117</v>
      </c>
    </row>
    <row r="158" spans="1:12">
      <c r="B158" s="6" t="s">
        <v>89</v>
      </c>
      <c r="C158" s="5" t="s">
        <v>117</v>
      </c>
      <c r="F158" s="1" t="s">
        <v>129</v>
      </c>
      <c r="G158" s="1"/>
      <c r="H158" s="1"/>
      <c r="I158" s="1"/>
      <c r="J158" s="11" t="s">
        <v>117</v>
      </c>
    </row>
    <row r="159" spans="1:12">
      <c r="B159" s="6" t="s">
        <v>178</v>
      </c>
      <c r="C159" s="1" t="s">
        <v>219</v>
      </c>
      <c r="F159" s="1"/>
      <c r="G159" s="1"/>
      <c r="H159" s="1"/>
      <c r="I159" s="1"/>
      <c r="J159" s="23" t="s">
        <v>181</v>
      </c>
      <c r="K159" s="16" t="s">
        <v>317</v>
      </c>
    </row>
    <row r="160" spans="1:12">
      <c r="B160" s="6"/>
      <c r="C160" s="5"/>
      <c r="F160" s="1"/>
      <c r="G160" s="1"/>
      <c r="H160" s="1"/>
      <c r="I160" s="1"/>
    </row>
    <row r="161" spans="1:12">
      <c r="A161" s="20">
        <v>20</v>
      </c>
      <c r="B161" s="5" t="s">
        <v>163</v>
      </c>
      <c r="C161" s="5"/>
      <c r="G161" s="11" t="s">
        <v>117</v>
      </c>
    </row>
    <row r="162" spans="1:12">
      <c r="B162" s="6" t="s">
        <v>90</v>
      </c>
      <c r="C162" s="5"/>
    </row>
    <row r="163" spans="1:12">
      <c r="B163" s="6" t="s">
        <v>91</v>
      </c>
      <c r="C163" s="5"/>
      <c r="G163" s="11" t="s">
        <v>117</v>
      </c>
      <c r="H163" s="11" t="s">
        <v>117</v>
      </c>
    </row>
    <row r="164" spans="1:12">
      <c r="B164" s="6" t="s">
        <v>92</v>
      </c>
      <c r="C164" s="5"/>
    </row>
    <row r="165" spans="1:12">
      <c r="B165" s="6" t="s">
        <v>89</v>
      </c>
      <c r="C165" s="5"/>
    </row>
    <row r="166" spans="1:12">
      <c r="B166" s="6" t="s">
        <v>178</v>
      </c>
      <c r="C166" s="5"/>
    </row>
    <row r="167" spans="1:12">
      <c r="B167" s="6"/>
      <c r="C167" s="5"/>
    </row>
    <row r="168" spans="1:12" ht="12.75" customHeight="1">
      <c r="A168" s="20">
        <v>21</v>
      </c>
      <c r="B168" s="5" t="s">
        <v>93</v>
      </c>
      <c r="C168" s="5" t="s">
        <v>122</v>
      </c>
      <c r="D168" s="11" t="s">
        <v>122</v>
      </c>
      <c r="E168" s="11" t="s">
        <v>175</v>
      </c>
      <c r="F168" s="11" t="s">
        <v>117</v>
      </c>
      <c r="G168" s="11" t="s">
        <v>122</v>
      </c>
      <c r="H168" s="11" t="s">
        <v>175</v>
      </c>
      <c r="I168" s="11" t="s">
        <v>122</v>
      </c>
      <c r="J168" s="11" t="s">
        <v>122</v>
      </c>
      <c r="L168" s="11" t="s">
        <v>122</v>
      </c>
    </row>
    <row r="169" spans="1:12">
      <c r="B169" s="6" t="s">
        <v>94</v>
      </c>
      <c r="C169" s="5"/>
      <c r="F169" s="1" t="s">
        <v>130</v>
      </c>
      <c r="G169" s="1"/>
      <c r="H169" s="1"/>
      <c r="I169" s="1"/>
    </row>
    <row r="170" spans="1:12">
      <c r="B170" s="6" t="s">
        <v>178</v>
      </c>
      <c r="C170" s="5"/>
      <c r="F170" s="1"/>
      <c r="G170" s="1"/>
      <c r="H170" s="1"/>
      <c r="I170" s="1"/>
    </row>
    <row r="171" spans="1:12">
      <c r="B171" s="6"/>
      <c r="C171" s="5"/>
      <c r="F171" s="1"/>
      <c r="G171" s="1"/>
      <c r="H171" s="1"/>
      <c r="I171" s="1"/>
    </row>
    <row r="172" spans="1:12">
      <c r="A172" s="20">
        <v>22</v>
      </c>
      <c r="B172" s="5" t="s">
        <v>95</v>
      </c>
      <c r="C172" s="5" t="s">
        <v>117</v>
      </c>
      <c r="D172" s="11" t="s">
        <v>117</v>
      </c>
      <c r="E172" s="11" t="s">
        <v>175</v>
      </c>
      <c r="F172" s="11" t="s">
        <v>117</v>
      </c>
      <c r="G172" s="11" t="s">
        <v>117</v>
      </c>
      <c r="H172" s="11" t="s">
        <v>175</v>
      </c>
      <c r="I172" s="11" t="s">
        <v>122</v>
      </c>
      <c r="J172" s="11" t="s">
        <v>122</v>
      </c>
      <c r="K172" s="11" t="s">
        <v>122</v>
      </c>
      <c r="L172" s="11" t="s">
        <v>122</v>
      </c>
    </row>
    <row r="173" spans="1:12">
      <c r="B173" s="5" t="s">
        <v>178</v>
      </c>
      <c r="C173" s="5"/>
    </row>
    <row r="174" spans="1:12">
      <c r="B174" s="5"/>
      <c r="C174" s="5"/>
    </row>
    <row r="175" spans="1:12">
      <c r="A175" s="20">
        <v>23</v>
      </c>
      <c r="B175" s="5" t="s">
        <v>96</v>
      </c>
      <c r="C175" s="5"/>
      <c r="D175" s="11" t="s">
        <v>117</v>
      </c>
      <c r="E175" s="11" t="s">
        <v>122</v>
      </c>
      <c r="F175" s="11" t="s">
        <v>122</v>
      </c>
      <c r="G175" s="11" t="s">
        <v>117</v>
      </c>
      <c r="H175" s="11" t="s">
        <v>117</v>
      </c>
      <c r="I175" s="11" t="s">
        <v>117</v>
      </c>
      <c r="J175" s="11" t="s">
        <v>117</v>
      </c>
      <c r="K175" s="11" t="s">
        <v>117</v>
      </c>
      <c r="L175" s="11" t="s">
        <v>117</v>
      </c>
    </row>
    <row r="176" spans="1:12">
      <c r="B176" s="5" t="s">
        <v>97</v>
      </c>
      <c r="C176" s="5" t="s">
        <v>122</v>
      </c>
      <c r="D176" s="11" t="s">
        <v>122</v>
      </c>
      <c r="F176" s="11" t="s">
        <v>122</v>
      </c>
      <c r="G176" s="11" t="s">
        <v>122</v>
      </c>
      <c r="I176" s="11" t="s">
        <v>122</v>
      </c>
      <c r="J176" s="11" t="s">
        <v>122</v>
      </c>
      <c r="K176" s="11" t="s">
        <v>122</v>
      </c>
      <c r="L176" s="11" t="s">
        <v>122</v>
      </c>
    </row>
    <row r="177" spans="1:12">
      <c r="B177" s="6" t="s">
        <v>94</v>
      </c>
      <c r="C177" s="5"/>
      <c r="F177" s="9"/>
      <c r="G177" s="9"/>
      <c r="H177" s="9"/>
      <c r="I177" s="9"/>
    </row>
    <row r="178" spans="1:12">
      <c r="B178" s="6" t="s">
        <v>178</v>
      </c>
      <c r="C178" s="5"/>
      <c r="F178" s="9" t="s">
        <v>162</v>
      </c>
      <c r="G178" s="9" t="s">
        <v>168</v>
      </c>
      <c r="H178" s="9" t="s">
        <v>232</v>
      </c>
      <c r="I178" s="1" t="s">
        <v>211</v>
      </c>
      <c r="J178" s="1" t="s">
        <v>182</v>
      </c>
    </row>
    <row r="179" spans="1:12">
      <c r="B179" s="6"/>
      <c r="C179" s="5"/>
      <c r="F179" s="9"/>
      <c r="G179" s="9"/>
      <c r="H179" s="9"/>
      <c r="I179" s="9"/>
    </row>
    <row r="180" spans="1:12">
      <c r="A180" s="20">
        <v>24</v>
      </c>
      <c r="B180" s="5" t="s">
        <v>98</v>
      </c>
      <c r="C180" s="11" t="s">
        <v>122</v>
      </c>
      <c r="D180" s="11" t="s">
        <v>122</v>
      </c>
      <c r="E180" s="11" t="s">
        <v>175</v>
      </c>
      <c r="F180" s="11" t="s">
        <v>122</v>
      </c>
      <c r="G180" s="11" t="s">
        <v>117</v>
      </c>
      <c r="H180" s="11" t="s">
        <v>117</v>
      </c>
      <c r="I180" s="11" t="s">
        <v>122</v>
      </c>
      <c r="J180" s="11" t="s">
        <v>122</v>
      </c>
      <c r="K180" s="11" t="s">
        <v>122</v>
      </c>
      <c r="L180" s="11" t="s">
        <v>122</v>
      </c>
    </row>
    <row r="181" spans="1:12">
      <c r="B181" s="6" t="s">
        <v>99</v>
      </c>
      <c r="C181" s="11" t="s">
        <v>122</v>
      </c>
      <c r="D181" s="11" t="s">
        <v>122</v>
      </c>
      <c r="F181" s="11" t="s">
        <v>122</v>
      </c>
      <c r="G181" s="11" t="s">
        <v>122</v>
      </c>
      <c r="H181" s="11" t="s">
        <v>117</v>
      </c>
      <c r="I181" s="11" t="s">
        <v>122</v>
      </c>
      <c r="J181" s="11" t="s">
        <v>122</v>
      </c>
      <c r="K181" s="11" t="s">
        <v>122</v>
      </c>
      <c r="L181" s="11" t="s">
        <v>122</v>
      </c>
    </row>
    <row r="182" spans="1:12">
      <c r="B182" s="6" t="s">
        <v>100</v>
      </c>
      <c r="C182" s="11" t="s">
        <v>122</v>
      </c>
      <c r="D182" s="11" t="s">
        <v>122</v>
      </c>
      <c r="F182" s="11" t="s">
        <v>122</v>
      </c>
      <c r="G182" s="11" t="s">
        <v>169</v>
      </c>
      <c r="I182" s="11" t="s">
        <v>122</v>
      </c>
      <c r="J182" s="11" t="s">
        <v>122</v>
      </c>
      <c r="K182" s="11" t="s">
        <v>122</v>
      </c>
      <c r="L182" s="11" t="s">
        <v>122</v>
      </c>
    </row>
    <row r="183" spans="1:12">
      <c r="B183" s="6" t="s">
        <v>178</v>
      </c>
      <c r="C183" s="5"/>
      <c r="I183" s="1" t="s">
        <v>212</v>
      </c>
    </row>
    <row r="184" spans="1:12">
      <c r="B184" s="6"/>
      <c r="C184" s="5"/>
    </row>
    <row r="185" spans="1:12">
      <c r="A185" s="20">
        <v>25</v>
      </c>
      <c r="B185" s="5" t="s">
        <v>101</v>
      </c>
      <c r="C185" s="5" t="s">
        <v>122</v>
      </c>
      <c r="D185" s="11" t="s">
        <v>122</v>
      </c>
      <c r="E185" s="69" t="s">
        <v>117</v>
      </c>
      <c r="F185" s="11" t="s">
        <v>122</v>
      </c>
      <c r="G185" s="11" t="s">
        <v>117</v>
      </c>
      <c r="H185" s="11" t="s">
        <v>117</v>
      </c>
      <c r="I185" s="11" t="s">
        <v>122</v>
      </c>
      <c r="J185" s="11" t="s">
        <v>122</v>
      </c>
      <c r="K185" s="11" t="s">
        <v>122</v>
      </c>
      <c r="L185" s="11" t="s">
        <v>117</v>
      </c>
    </row>
    <row r="186" spans="1:12">
      <c r="B186" s="6" t="s">
        <v>102</v>
      </c>
      <c r="C186" s="5"/>
      <c r="E186" s="69" t="s">
        <v>303</v>
      </c>
      <c r="G186" s="10" t="s">
        <v>170</v>
      </c>
      <c r="H186" s="11" t="s">
        <v>177</v>
      </c>
      <c r="L186" s="11" t="s">
        <v>154</v>
      </c>
    </row>
    <row r="187" spans="1:12">
      <c r="B187" s="6" t="s">
        <v>103</v>
      </c>
      <c r="C187" s="5"/>
      <c r="G187" s="11" t="s">
        <v>191</v>
      </c>
      <c r="H187" s="11" t="s">
        <v>281</v>
      </c>
      <c r="L187" s="11" t="s">
        <v>271</v>
      </c>
    </row>
    <row r="188" spans="1:12">
      <c r="B188" s="6" t="s">
        <v>104</v>
      </c>
      <c r="C188" s="5"/>
      <c r="L188" s="11" t="s">
        <v>143</v>
      </c>
    </row>
    <row r="189" spans="1:12">
      <c r="B189" s="6" t="s">
        <v>178</v>
      </c>
      <c r="C189" s="5"/>
      <c r="D189" s="11" t="s">
        <v>157</v>
      </c>
    </row>
    <row r="190" spans="1:12">
      <c r="B190" s="6"/>
      <c r="C190" s="5"/>
    </row>
    <row r="191" spans="1:12">
      <c r="A191" s="20">
        <v>26</v>
      </c>
      <c r="B191" s="5" t="s">
        <v>105</v>
      </c>
      <c r="C191" s="5"/>
      <c r="E191" s="11" t="s">
        <v>175</v>
      </c>
      <c r="G191" s="11" t="s">
        <v>117</v>
      </c>
      <c r="H191" s="11" t="s">
        <v>175</v>
      </c>
    </row>
    <row r="192" spans="1:12">
      <c r="B192" s="5" t="s">
        <v>106</v>
      </c>
      <c r="C192" s="5"/>
      <c r="E192" s="11" t="s">
        <v>175</v>
      </c>
      <c r="G192" s="11" t="s">
        <v>117</v>
      </c>
      <c r="H192" s="11" t="s">
        <v>175</v>
      </c>
    </row>
    <row r="193" spans="1:12">
      <c r="B193" s="5" t="s">
        <v>178</v>
      </c>
      <c r="C193" s="5"/>
      <c r="D193" s="11" t="s">
        <v>158</v>
      </c>
    </row>
    <row r="194" spans="1:12">
      <c r="B194" s="5"/>
      <c r="C194" s="5"/>
    </row>
    <row r="195" spans="1:12">
      <c r="A195" s="20">
        <v>27</v>
      </c>
      <c r="B195" s="5" t="s">
        <v>107</v>
      </c>
      <c r="C195" s="5"/>
      <c r="D195" s="11" t="s">
        <v>122</v>
      </c>
      <c r="E195" s="11" t="s">
        <v>122</v>
      </c>
      <c r="F195" s="11" t="s">
        <v>122</v>
      </c>
      <c r="G195" s="11" t="s">
        <v>117</v>
      </c>
      <c r="J195" s="11" t="s">
        <v>117</v>
      </c>
      <c r="K195" s="11" t="s">
        <v>117</v>
      </c>
      <c r="L195" s="11" t="s">
        <v>122</v>
      </c>
    </row>
    <row r="196" spans="1:12">
      <c r="B196" s="6" t="s">
        <v>108</v>
      </c>
      <c r="C196" s="5"/>
      <c r="G196" s="11" t="s">
        <v>171</v>
      </c>
      <c r="J196" s="11" t="s">
        <v>183</v>
      </c>
      <c r="K196" s="11" t="s">
        <v>141</v>
      </c>
    </row>
    <row r="197" spans="1:12">
      <c r="B197" s="6" t="s">
        <v>178</v>
      </c>
      <c r="C197" s="5"/>
    </row>
    <row r="198" spans="1:12">
      <c r="B198" s="6"/>
      <c r="C198" s="5"/>
    </row>
    <row r="199" spans="1:12" ht="25.5">
      <c r="A199" s="20">
        <v>28</v>
      </c>
      <c r="B199" s="5" t="s">
        <v>144</v>
      </c>
      <c r="C199" s="5"/>
      <c r="D199" s="11" t="s">
        <v>122</v>
      </c>
      <c r="E199" s="11" t="s">
        <v>117</v>
      </c>
      <c r="G199" s="11" t="s">
        <v>122</v>
      </c>
      <c r="J199" s="11" t="s">
        <v>122</v>
      </c>
      <c r="L199" s="11" t="s">
        <v>122</v>
      </c>
    </row>
    <row r="200" spans="1:12">
      <c r="B200" s="6" t="s">
        <v>22</v>
      </c>
      <c r="C200" s="5"/>
    </row>
    <row r="201" spans="1:12">
      <c r="B201" s="6" t="s">
        <v>178</v>
      </c>
      <c r="C201" s="5"/>
      <c r="I201" s="1" t="s">
        <v>213</v>
      </c>
      <c r="L201" s="11" t="s">
        <v>272</v>
      </c>
    </row>
    <row r="202" spans="1:12">
      <c r="B202" s="6"/>
      <c r="C202" s="5"/>
    </row>
    <row r="203" spans="1:12">
      <c r="A203" s="20">
        <v>29</v>
      </c>
      <c r="B203" s="5" t="s">
        <v>109</v>
      </c>
      <c r="C203" s="5"/>
    </row>
    <row r="204" spans="1:12">
      <c r="B204" s="6" t="s">
        <v>110</v>
      </c>
      <c r="C204" s="5" t="s">
        <v>117</v>
      </c>
      <c r="D204" s="11" t="s">
        <v>117</v>
      </c>
      <c r="E204" s="11" t="s">
        <v>117</v>
      </c>
      <c r="F204" s="11" t="s">
        <v>117</v>
      </c>
      <c r="G204" s="11" t="s">
        <v>117</v>
      </c>
      <c r="H204" s="11" t="s">
        <v>117</v>
      </c>
      <c r="J204" s="11" t="s">
        <v>117</v>
      </c>
      <c r="K204" s="9" t="s">
        <v>117</v>
      </c>
    </row>
    <row r="205" spans="1:12">
      <c r="B205" s="6" t="s">
        <v>111</v>
      </c>
      <c r="C205" s="5"/>
      <c r="D205" s="11" t="s">
        <v>117</v>
      </c>
      <c r="E205" s="11" t="s">
        <v>117</v>
      </c>
      <c r="F205" s="11" t="s">
        <v>117</v>
      </c>
      <c r="J205" s="11" t="s">
        <v>117</v>
      </c>
      <c r="K205" s="9" t="s">
        <v>117</v>
      </c>
    </row>
    <row r="206" spans="1:12">
      <c r="B206" s="6" t="s">
        <v>112</v>
      </c>
      <c r="C206" s="5"/>
      <c r="H206" s="11" t="s">
        <v>117</v>
      </c>
      <c r="L206" s="11" t="s">
        <v>117</v>
      </c>
    </row>
    <row r="207" spans="1:12">
      <c r="B207" s="6" t="s">
        <v>178</v>
      </c>
      <c r="C207" s="5"/>
      <c r="H207" s="11" t="s">
        <v>282</v>
      </c>
      <c r="K207" s="9" t="s">
        <v>293</v>
      </c>
      <c r="L207" s="11" t="s">
        <v>273</v>
      </c>
    </row>
    <row r="208" spans="1:12">
      <c r="B208" s="6"/>
      <c r="C208" s="5"/>
    </row>
    <row r="209" spans="1:12">
      <c r="A209" s="20">
        <v>30</v>
      </c>
      <c r="B209" s="5" t="s">
        <v>113</v>
      </c>
      <c r="C209" s="5"/>
    </row>
    <row r="210" spans="1:12">
      <c r="B210" s="6" t="s">
        <v>114</v>
      </c>
      <c r="C210" s="5"/>
      <c r="E210" s="11" t="s">
        <v>117</v>
      </c>
      <c r="G210" s="11" t="s">
        <v>117</v>
      </c>
      <c r="J210" s="11" t="s">
        <v>117</v>
      </c>
      <c r="K210" s="9" t="s">
        <v>117</v>
      </c>
      <c r="L210" s="11" t="s">
        <v>117</v>
      </c>
    </row>
    <row r="211" spans="1:12">
      <c r="B211" s="6" t="s">
        <v>115</v>
      </c>
      <c r="C211" s="5" t="s">
        <v>117</v>
      </c>
      <c r="D211" s="11" t="s">
        <v>117</v>
      </c>
      <c r="E211" s="11" t="s">
        <v>117</v>
      </c>
      <c r="G211" s="11" t="s">
        <v>117</v>
      </c>
      <c r="H211" s="11" t="s">
        <v>117</v>
      </c>
      <c r="J211" s="11" t="s">
        <v>117</v>
      </c>
      <c r="K211" s="9" t="s">
        <v>117</v>
      </c>
      <c r="L211" s="11" t="s">
        <v>117</v>
      </c>
    </row>
    <row r="212" spans="1:12">
      <c r="B212" s="6" t="s">
        <v>112</v>
      </c>
      <c r="C212" s="5"/>
      <c r="F212" s="11" t="s">
        <v>117</v>
      </c>
      <c r="L212" s="11" t="s">
        <v>117</v>
      </c>
    </row>
    <row r="213" spans="1:12">
      <c r="B213" s="2" t="s">
        <v>178</v>
      </c>
      <c r="C213" s="2"/>
      <c r="F213" s="11" t="s">
        <v>131</v>
      </c>
      <c r="K213" s="9" t="s">
        <v>293</v>
      </c>
      <c r="L213" s="11" t="s">
        <v>274</v>
      </c>
    </row>
    <row r="214" spans="1:12">
      <c r="A214" s="52"/>
      <c r="B214" s="53"/>
      <c r="C214" s="53"/>
      <c r="D214" s="48"/>
      <c r="E214" s="48"/>
      <c r="F214" s="48"/>
      <c r="G214" s="48"/>
      <c r="H214" s="48"/>
      <c r="I214" s="48"/>
      <c r="J214" s="48"/>
      <c r="K214" s="48"/>
      <c r="L214" s="48"/>
    </row>
    <row r="215" spans="1:12">
      <c r="A215" s="20" t="s">
        <v>52</v>
      </c>
      <c r="B215" s="2" t="s">
        <v>53</v>
      </c>
      <c r="C215" s="2"/>
    </row>
  </sheetData>
  <phoneticPr fontId="2"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A1:N267"/>
  <sheetViews>
    <sheetView zoomScale="75" workbookViewId="0">
      <selection activeCell="B1" sqref="B1"/>
    </sheetView>
  </sheetViews>
  <sheetFormatPr defaultRowHeight="12.75"/>
  <cols>
    <col min="1" max="1" width="6.28515625" style="20" customWidth="1"/>
    <col min="2" max="2" width="110" style="12" customWidth="1"/>
    <col min="3" max="3" width="9.140625" style="12"/>
    <col min="4" max="16384" width="9.140625" style="11"/>
  </cols>
  <sheetData>
    <row r="1" spans="1:12" ht="15.75">
      <c r="B1" s="75" t="s">
        <v>323</v>
      </c>
      <c r="C1" s="3"/>
    </row>
    <row r="2" spans="1:12">
      <c r="B2" s="3"/>
      <c r="C2" s="3"/>
    </row>
    <row r="3" spans="1:12">
      <c r="A3" s="51"/>
      <c r="B3" s="43"/>
      <c r="C3" s="44" t="s">
        <v>214</v>
      </c>
      <c r="D3" s="45" t="s">
        <v>116</v>
      </c>
      <c r="E3" s="45" t="s">
        <v>142</v>
      </c>
      <c r="F3" s="45" t="s">
        <v>123</v>
      </c>
      <c r="G3" s="45" t="s">
        <v>164</v>
      </c>
      <c r="H3" s="45" t="s">
        <v>165</v>
      </c>
      <c r="I3" s="45" t="s">
        <v>192</v>
      </c>
      <c r="J3" s="45" t="s">
        <v>132</v>
      </c>
      <c r="K3" s="45" t="s">
        <v>138</v>
      </c>
      <c r="L3" s="45" t="s">
        <v>146</v>
      </c>
    </row>
    <row r="5" spans="1:12">
      <c r="B5" s="4" t="s">
        <v>0</v>
      </c>
      <c r="C5" s="4"/>
    </row>
    <row r="7" spans="1:12">
      <c r="A7" s="20">
        <v>1</v>
      </c>
      <c r="B7" s="5" t="s">
        <v>5</v>
      </c>
      <c r="C7" s="5"/>
    </row>
    <row r="8" spans="1:12">
      <c r="B8" s="6" t="s">
        <v>3</v>
      </c>
      <c r="C8" s="11">
        <f>IF('T2-3a. Ambulance'!C8="No",0,1)</f>
        <v>0</v>
      </c>
      <c r="D8" s="11">
        <f>IF('T2-3a. Ambulance'!D8="No",0,1)</f>
        <v>0</v>
      </c>
      <c r="E8" s="11">
        <f>IF('T2-3a. Ambulance'!E8="No",0,1)</f>
        <v>0</v>
      </c>
      <c r="F8" s="11">
        <f>IF('T2-3a. Ambulance'!F8="No",0,1)</f>
        <v>0</v>
      </c>
      <c r="G8" s="11">
        <f>IF('T2-3a. Ambulance'!G8="No",0,1)</f>
        <v>0</v>
      </c>
      <c r="H8" s="11">
        <f>IF('T2-3a. Ambulance'!H8="No",0,1)</f>
        <v>0</v>
      </c>
      <c r="I8" s="11">
        <f>IF('T2-3a. Ambulance'!I8="No",0,1)</f>
        <v>0</v>
      </c>
      <c r="J8" s="11">
        <f>IF('T2-3a. Ambulance'!J8="No",0,1)</f>
        <v>0</v>
      </c>
      <c r="K8" s="11">
        <f>IF('T2-3a. Ambulance'!K8="No",0,1)</f>
        <v>0</v>
      </c>
      <c r="L8" s="11">
        <f>IF('T2-3a. Ambulance'!L8="No",0,1)</f>
        <v>0</v>
      </c>
    </row>
    <row r="9" spans="1:12">
      <c r="B9" s="6" t="s">
        <v>1</v>
      </c>
      <c r="C9" s="11"/>
    </row>
    <row r="10" spans="1:12">
      <c r="B10" s="6" t="s">
        <v>4</v>
      </c>
      <c r="C10" s="11">
        <f>IF('T2-3a. Ambulance'!C10="No",0,1)</f>
        <v>1</v>
      </c>
      <c r="D10" s="11">
        <f>IF('T2-3a. Ambulance'!D10="No",0,1)</f>
        <v>0</v>
      </c>
      <c r="E10" s="11">
        <f>IF('T2-3a. Ambulance'!E10="No",0,1)</f>
        <v>1</v>
      </c>
      <c r="F10" s="11">
        <f>IF('T2-3a. Ambulance'!F10="No",0,1)</f>
        <v>0</v>
      </c>
      <c r="G10" s="11">
        <f>IF('T2-3a. Ambulance'!G10="No",0,1)</f>
        <v>0</v>
      </c>
      <c r="H10" s="11">
        <f>IF('T2-3a. Ambulance'!H10="No",0,1)</f>
        <v>1</v>
      </c>
      <c r="I10" s="11">
        <f>IF('T2-3a. Ambulance'!I10="No",0,1)</f>
        <v>0</v>
      </c>
      <c r="J10" s="11">
        <f>IF('T2-3a. Ambulance'!J10="No",0,1)</f>
        <v>0</v>
      </c>
      <c r="K10" s="11">
        <f>IF('T2-3a. Ambulance'!K10="No",0,1)</f>
        <v>0</v>
      </c>
      <c r="L10" s="11">
        <f>IF('T2-3a. Ambulance'!L10="No",0,1)</f>
        <v>0</v>
      </c>
    </row>
    <row r="11" spans="1:12">
      <c r="B11" s="6" t="s">
        <v>2</v>
      </c>
      <c r="C11" s="11"/>
    </row>
    <row r="12" spans="1:12">
      <c r="B12" s="6" t="s">
        <v>178</v>
      </c>
      <c r="C12" s="11"/>
    </row>
    <row r="13" spans="1:12">
      <c r="B13" s="6"/>
      <c r="C13" s="11"/>
    </row>
    <row r="14" spans="1:12">
      <c r="A14" s="20">
        <v>2</v>
      </c>
      <c r="B14" s="5" t="s">
        <v>6</v>
      </c>
      <c r="C14" s="11"/>
    </row>
    <row r="15" spans="1:12">
      <c r="B15" s="6" t="s">
        <v>7</v>
      </c>
      <c r="C15" s="11"/>
    </row>
    <row r="16" spans="1:12">
      <c r="B16" s="6" t="s">
        <v>8</v>
      </c>
      <c r="C16" s="11"/>
    </row>
    <row r="17" spans="1:12">
      <c r="B17" s="6" t="s">
        <v>9</v>
      </c>
      <c r="C17" s="11"/>
    </row>
    <row r="18" spans="1:12">
      <c r="B18" s="6" t="s">
        <v>10</v>
      </c>
      <c r="C18" s="11"/>
    </row>
    <row r="19" spans="1:12">
      <c r="B19" s="6" t="s">
        <v>11</v>
      </c>
      <c r="C19" s="11"/>
    </row>
    <row r="20" spans="1:12">
      <c r="B20" s="6" t="s">
        <v>12</v>
      </c>
      <c r="C20" s="11"/>
    </row>
    <row r="21" spans="1:12">
      <c r="B21" s="6" t="s">
        <v>13</v>
      </c>
      <c r="C21" s="11"/>
    </row>
    <row r="22" spans="1:12">
      <c r="B22" s="6" t="s">
        <v>14</v>
      </c>
      <c r="C22" s="11"/>
    </row>
    <row r="23" spans="1:12">
      <c r="B23" s="6" t="s">
        <v>15</v>
      </c>
      <c r="C23" s="11"/>
    </row>
    <row r="24" spans="1:12">
      <c r="B24" s="6" t="s">
        <v>178</v>
      </c>
      <c r="C24" s="11"/>
    </row>
    <row r="25" spans="1:12">
      <c r="B25" s="6"/>
      <c r="C25" s="11"/>
    </row>
    <row r="26" spans="1:12">
      <c r="A26" s="20">
        <v>3</v>
      </c>
      <c r="B26" s="5" t="s">
        <v>17</v>
      </c>
      <c r="C26" s="11">
        <f>IF('T2-3a. Ambulance'!C26="No",0,1)</f>
        <v>0</v>
      </c>
      <c r="D26" s="11">
        <f>IF('T2-3a. Ambulance'!D26="No",0,1)</f>
        <v>0</v>
      </c>
      <c r="E26" s="11">
        <f>IF('T2-3a. Ambulance'!E26="No",0,1)</f>
        <v>0</v>
      </c>
      <c r="F26" s="11">
        <f>IF('T2-3a. Ambulance'!F26="No",0,1)</f>
        <v>0</v>
      </c>
      <c r="G26" s="11">
        <f>IF('T2-3a. Ambulance'!G26="No",0,1)</f>
        <v>0</v>
      </c>
      <c r="H26" s="11">
        <f>IF('T2-3a. Ambulance'!H26="No",0,1)</f>
        <v>0</v>
      </c>
      <c r="I26" s="11">
        <f>IF('T2-3a. Ambulance'!I26="No",0,1)</f>
        <v>0</v>
      </c>
      <c r="J26" s="11">
        <f>IF('T2-3a. Ambulance'!J26="No",0,1)</f>
        <v>0</v>
      </c>
      <c r="K26" s="11">
        <f>IF('T2-3a. Ambulance'!K26="No",0,1)</f>
        <v>0</v>
      </c>
      <c r="L26" s="11">
        <f>IF('T2-3a. Ambulance'!L26="No",0,1)</f>
        <v>0</v>
      </c>
    </row>
    <row r="27" spans="1:12">
      <c r="B27" s="12" t="s">
        <v>16</v>
      </c>
      <c r="C27" s="11"/>
    </row>
    <row r="28" spans="1:12">
      <c r="B28" s="6" t="s">
        <v>18</v>
      </c>
      <c r="C28" s="11"/>
    </row>
    <row r="29" spans="1:12">
      <c r="B29" s="6" t="s">
        <v>178</v>
      </c>
      <c r="C29" s="11"/>
    </row>
    <row r="30" spans="1:12">
      <c r="B30" s="6"/>
      <c r="C30" s="11"/>
    </row>
    <row r="31" spans="1:12">
      <c r="A31" s="20">
        <v>4</v>
      </c>
      <c r="B31" s="5" t="s">
        <v>19</v>
      </c>
      <c r="C31" s="11">
        <f>IF('T2-3a. Ambulance'!C31="No",0,1)</f>
        <v>0</v>
      </c>
      <c r="D31" s="11">
        <f>IF('T2-3a. Ambulance'!D31="No",0,1)</f>
        <v>0</v>
      </c>
      <c r="E31" s="11">
        <f>IF('T2-3a. Ambulance'!E31="No",0,1)</f>
        <v>1</v>
      </c>
      <c r="F31" s="11">
        <f>IF('T2-3a. Ambulance'!F31="No",0,1)</f>
        <v>0</v>
      </c>
      <c r="G31" s="11">
        <f>IF('T2-3a. Ambulance'!G31="No",0,1)</f>
        <v>0</v>
      </c>
      <c r="H31" s="11">
        <f>IF('T2-3a. Ambulance'!H31="No",0,1)</f>
        <v>0</v>
      </c>
      <c r="I31" s="11">
        <f>IF('T2-3a. Ambulance'!I31="No",0,1)</f>
        <v>0</v>
      </c>
      <c r="J31" s="11">
        <f>IF('T2-3a. Ambulance'!J31="No",0,1)</f>
        <v>0</v>
      </c>
      <c r="K31" s="11">
        <f>IF('T2-3a. Ambulance'!K31="No",0,1)</f>
        <v>0</v>
      </c>
      <c r="L31" s="11">
        <f>IF('T2-3a. Ambulance'!L31="No",0,1)</f>
        <v>0</v>
      </c>
    </row>
    <row r="32" spans="1:12">
      <c r="B32" s="5" t="s">
        <v>21</v>
      </c>
      <c r="C32" s="11">
        <f>IF('T2-3a. Ambulance'!C32="No",0,1)</f>
        <v>1</v>
      </c>
      <c r="D32" s="11">
        <f>IF('T2-3a. Ambulance'!D32="No",0,1)</f>
        <v>0</v>
      </c>
      <c r="E32" s="11">
        <f>IF('T2-3a. Ambulance'!E32="No",0,1)</f>
        <v>1</v>
      </c>
      <c r="F32" s="11">
        <f>IF('T2-3a. Ambulance'!F32="No",0,1)</f>
        <v>0</v>
      </c>
      <c r="G32" s="11">
        <f>IF('T2-3a. Ambulance'!G32="No",0,1)</f>
        <v>1</v>
      </c>
      <c r="H32" s="11">
        <f>IF('T2-3a. Ambulance'!H32="No",0,1)</f>
        <v>1</v>
      </c>
      <c r="I32" s="11">
        <f>IF('T2-3a. Ambulance'!I32="No",0,1)</f>
        <v>0</v>
      </c>
      <c r="J32" s="11">
        <f>IF('T2-3a. Ambulance'!J32="No",0,1)</f>
        <v>0</v>
      </c>
      <c r="K32" s="11">
        <f>IF('T2-3a. Ambulance'!K32="No",0,1)</f>
        <v>0</v>
      </c>
      <c r="L32" s="11">
        <f>IF('T2-3a. Ambulance'!L32="No",0,1)</f>
        <v>0</v>
      </c>
    </row>
    <row r="33" spans="1:12">
      <c r="B33" s="5" t="s">
        <v>20</v>
      </c>
      <c r="C33" s="11"/>
    </row>
    <row r="34" spans="1:12">
      <c r="B34" s="13" t="s">
        <v>22</v>
      </c>
      <c r="C34" s="11"/>
    </row>
    <row r="35" spans="1:12">
      <c r="B35" s="18" t="s">
        <v>178</v>
      </c>
      <c r="C35" s="11"/>
    </row>
    <row r="36" spans="1:12">
      <c r="B36" s="13"/>
      <c r="C36" s="11"/>
    </row>
    <row r="37" spans="1:12" ht="12.75" customHeight="1">
      <c r="A37" s="20">
        <v>5</v>
      </c>
      <c r="B37" s="5" t="s">
        <v>23</v>
      </c>
      <c r="C37" s="11">
        <f>IF('T2-3a. Ambulance'!C37="No",0,1)</f>
        <v>0</v>
      </c>
      <c r="D37" s="11">
        <f>IF('T2-3a. Ambulance'!D37="No",0,1)</f>
        <v>0</v>
      </c>
      <c r="E37" s="11">
        <f>IF('T2-3a. Ambulance'!E37="No",0,1)</f>
        <v>1</v>
      </c>
      <c r="F37" s="11">
        <f>IF('T2-3a. Ambulance'!F37="No",0,1)</f>
        <v>0</v>
      </c>
      <c r="G37" s="11">
        <f>IF('T2-3a. Ambulance'!G37="No",0,1)</f>
        <v>0</v>
      </c>
      <c r="H37" s="11">
        <f>IF('T2-3a. Ambulance'!H37="No",0,1)</f>
        <v>1</v>
      </c>
      <c r="I37" s="11">
        <f>IF('T2-3a. Ambulance'!I37="No",0,1)</f>
        <v>1</v>
      </c>
      <c r="J37" s="11">
        <f>IF('T2-3a. Ambulance'!J37="No",0,1)</f>
        <v>0</v>
      </c>
      <c r="K37" s="11">
        <f>IF('T2-3a. Ambulance'!K37="No",0,1)</f>
        <v>0</v>
      </c>
      <c r="L37" s="11">
        <f>IF('T2-3a. Ambulance'!L37="No",0,1)</f>
        <v>0</v>
      </c>
    </row>
    <row r="38" spans="1:12">
      <c r="B38" s="13" t="s">
        <v>22</v>
      </c>
      <c r="C38" s="11"/>
    </row>
    <row r="39" spans="1:12">
      <c r="B39" s="18" t="s">
        <v>178</v>
      </c>
      <c r="C39" s="11"/>
    </row>
    <row r="40" spans="1:12">
      <c r="B40" s="13"/>
      <c r="C40" s="11"/>
    </row>
    <row r="41" spans="1:12">
      <c r="A41" s="20">
        <v>6</v>
      </c>
      <c r="B41" s="5" t="s">
        <v>24</v>
      </c>
      <c r="C41" s="11">
        <f>IF('T2-3a. Ambulance'!C41="No",0,1)</f>
        <v>1</v>
      </c>
      <c r="D41" s="11">
        <f>IF('T2-3a. Ambulance'!D41="No",0,1)</f>
        <v>0</v>
      </c>
      <c r="E41" s="11">
        <f>IF('T2-3a. Ambulance'!E41="No",0,1)</f>
        <v>1</v>
      </c>
      <c r="F41" s="11">
        <f>IF('T2-3a. Ambulance'!F41="No",0,1)</f>
        <v>0</v>
      </c>
      <c r="G41" s="11">
        <f>IF('T2-3a. Ambulance'!G41="No",0,1)</f>
        <v>0</v>
      </c>
      <c r="H41" s="11">
        <f>IF('T2-3a. Ambulance'!H41="No",0,1)</f>
        <v>1</v>
      </c>
      <c r="I41" s="11">
        <f>IF('T2-3a. Ambulance'!I41="No",0,1)</f>
        <v>1</v>
      </c>
      <c r="J41" s="11">
        <f>IF('T2-3a. Ambulance'!J41="No",0,1)</f>
        <v>0</v>
      </c>
      <c r="K41" s="11">
        <f>IF('T2-3a. Ambulance'!K41="No",0,1)</f>
        <v>1</v>
      </c>
      <c r="L41" s="11">
        <f>IF('T2-3a. Ambulance'!L41="No",0,1)</f>
        <v>0</v>
      </c>
    </row>
    <row r="42" spans="1:12">
      <c r="B42" s="13" t="s">
        <v>22</v>
      </c>
      <c r="C42" s="11"/>
    </row>
    <row r="43" spans="1:12">
      <c r="B43" s="18" t="s">
        <v>178</v>
      </c>
      <c r="C43" s="11"/>
    </row>
    <row r="44" spans="1:12">
      <c r="B44" s="13"/>
      <c r="C44" s="11"/>
    </row>
    <row r="45" spans="1:12">
      <c r="C45" s="11"/>
    </row>
    <row r="46" spans="1:12">
      <c r="B46" s="4" t="s">
        <v>25</v>
      </c>
      <c r="C46" s="11"/>
    </row>
    <row r="47" spans="1:12">
      <c r="C47" s="11"/>
    </row>
    <row r="48" spans="1:12" ht="25.5">
      <c r="A48" s="20">
        <v>7</v>
      </c>
      <c r="B48" s="5" t="s">
        <v>26</v>
      </c>
      <c r="C48" s="11">
        <f>IF('T2-3a. Ambulance'!C48="",0,IF('T2-3a. Ambulance'!C48="No",0,1))</f>
        <v>1</v>
      </c>
      <c r="D48" s="11">
        <f>IF('T2-3a. Ambulance'!D48="",0,IF('T2-3a. Ambulance'!D48="No",0,1))</f>
        <v>1</v>
      </c>
      <c r="E48" s="11">
        <f>IF('T2-3a. Ambulance'!E48="",0,IF('T2-3a. Ambulance'!E48="No",0,1))</f>
        <v>1</v>
      </c>
      <c r="F48" s="11">
        <f>IF('T2-3a. Ambulance'!F48="",0,IF('T2-3a. Ambulance'!F48="No",0,1))</f>
        <v>1</v>
      </c>
      <c r="G48" s="11">
        <f>IF('T2-3a. Ambulance'!G48="",0,IF('T2-3a. Ambulance'!G48="No",0,1))</f>
        <v>1</v>
      </c>
      <c r="H48" s="11">
        <f>IF('T2-3a. Ambulance'!H48="",0,IF('T2-3a. Ambulance'!H48="No",0,1))</f>
        <v>1</v>
      </c>
      <c r="I48" s="11">
        <f>IF('T2-3a. Ambulance'!I48="",0,IF('T2-3a. Ambulance'!I48="No",0,1))</f>
        <v>1</v>
      </c>
      <c r="J48" s="11">
        <f>IF('T2-3a. Ambulance'!J48="",0,IF('T2-3a. Ambulance'!J48="No",0,1))</f>
        <v>0</v>
      </c>
      <c r="K48" s="11">
        <f>IF('T2-3a. Ambulance'!K48="",0,IF('T2-3a. Ambulance'!K48="No",0,1))</f>
        <v>1</v>
      </c>
      <c r="L48" s="11">
        <f>IF('T2-3a. Ambulance'!L48="",0,IF('T2-3a. Ambulance'!L48="No",0,1))</f>
        <v>1</v>
      </c>
    </row>
    <row r="49" spans="1:12">
      <c r="B49" s="6" t="s">
        <v>27</v>
      </c>
      <c r="C49" s="11"/>
    </row>
    <row r="50" spans="1:12">
      <c r="B50" s="6" t="s">
        <v>28</v>
      </c>
      <c r="C50" s="11"/>
    </row>
    <row r="51" spans="1:12">
      <c r="B51" s="6" t="s">
        <v>29</v>
      </c>
      <c r="C51" s="11"/>
    </row>
    <row r="52" spans="1:12">
      <c r="B52" s="6" t="s">
        <v>30</v>
      </c>
      <c r="C52" s="11"/>
    </row>
    <row r="53" spans="1:12">
      <c r="B53" s="6" t="s">
        <v>31</v>
      </c>
      <c r="C53" s="11"/>
    </row>
    <row r="54" spans="1:12">
      <c r="B54" s="6" t="s">
        <v>32</v>
      </c>
      <c r="C54" s="11"/>
    </row>
    <row r="55" spans="1:12">
      <c r="B55" s="6" t="s">
        <v>33</v>
      </c>
      <c r="C55" s="11"/>
    </row>
    <row r="56" spans="1:12">
      <c r="B56" s="6" t="s">
        <v>34</v>
      </c>
      <c r="C56" s="11"/>
    </row>
    <row r="57" spans="1:12">
      <c r="B57" s="6" t="s">
        <v>178</v>
      </c>
      <c r="C57" s="21"/>
      <c r="D57" s="21"/>
      <c r="E57" s="21"/>
      <c r="F57" s="21"/>
      <c r="G57" s="21"/>
      <c r="H57" s="21"/>
      <c r="I57" s="21"/>
      <c r="J57" s="21"/>
      <c r="K57" s="21"/>
      <c r="L57" s="21"/>
    </row>
    <row r="58" spans="1:12">
      <c r="B58" s="6"/>
      <c r="C58" s="11"/>
    </row>
    <row r="59" spans="1:12" ht="25.5">
      <c r="A59" s="20">
        <v>8</v>
      </c>
      <c r="B59" s="5" t="s">
        <v>35</v>
      </c>
      <c r="C59" s="11">
        <f>IF('T2-3a. Ambulance'!C59="",0,IF('T2-3a. Ambulance'!C59="No",0,1))</f>
        <v>0</v>
      </c>
      <c r="D59" s="11">
        <f>IF('T2-3a. Ambulance'!D59="",0,IF('T2-3a. Ambulance'!D59="No",0,1))</f>
        <v>0</v>
      </c>
      <c r="E59" s="11">
        <f>IF('T2-3a. Ambulance'!E59="",0,IF('T2-3a. Ambulance'!E59="No",0,1))</f>
        <v>1</v>
      </c>
      <c r="F59" s="11">
        <f>IF('T2-3a. Ambulance'!F59="",0,IF('T2-3a. Ambulance'!F59="No",0,1))</f>
        <v>0</v>
      </c>
      <c r="G59" s="11">
        <f>IF('T2-3a. Ambulance'!G59="",0,IF('T2-3a. Ambulance'!G59="No",0,1))</f>
        <v>1</v>
      </c>
      <c r="H59" s="11">
        <f>IF('T2-3a. Ambulance'!H59="",0,IF('T2-3a. Ambulance'!H59="No",0,1))</f>
        <v>1</v>
      </c>
      <c r="I59" s="11">
        <f>IF('T2-3a. Ambulance'!I59="",0,IF('T2-3a. Ambulance'!I59="No",0,1))</f>
        <v>0</v>
      </c>
      <c r="J59" s="11">
        <f>IF('T2-3a. Ambulance'!J59="",0,IF('T2-3a. Ambulance'!J59="No",0,1))</f>
        <v>0</v>
      </c>
      <c r="K59" s="11">
        <f>IF('T2-3a. Ambulance'!K59="",0,IF('T2-3a. Ambulance'!K59="No",0,1))</f>
        <v>0</v>
      </c>
      <c r="L59" s="11">
        <f>IF('T2-3a. Ambulance'!L59="",0,IF('T2-3a. Ambulance'!L59="No",0,1))</f>
        <v>0</v>
      </c>
    </row>
    <row r="60" spans="1:12">
      <c r="B60" s="6" t="s">
        <v>36</v>
      </c>
      <c r="C60" s="11"/>
    </row>
    <row r="61" spans="1:12">
      <c r="B61" s="6" t="s">
        <v>37</v>
      </c>
      <c r="C61" s="11"/>
    </row>
    <row r="62" spans="1:12">
      <c r="B62" s="6" t="s">
        <v>38</v>
      </c>
      <c r="C62" s="11"/>
    </row>
    <row r="63" spans="1:12">
      <c r="B63" s="6" t="s">
        <v>178</v>
      </c>
      <c r="C63" s="11"/>
    </row>
    <row r="64" spans="1:12">
      <c r="B64" s="6"/>
      <c r="C64" s="11"/>
    </row>
    <row r="65" spans="1:12" ht="25.5" customHeight="1">
      <c r="A65" s="20">
        <v>9</v>
      </c>
      <c r="B65" s="5" t="s">
        <v>39</v>
      </c>
      <c r="C65" s="11">
        <f>IF('T2-3a. Ambulance'!C65="",0,IF('T2-3a. Ambulance'!C65="No",0,1))</f>
        <v>0</v>
      </c>
      <c r="D65" s="11">
        <f>IF('T2-3a. Ambulance'!D65="",0,IF('T2-3a. Ambulance'!D65="No",0,1))</f>
        <v>1</v>
      </c>
      <c r="E65" s="11">
        <f>IF('T2-3a. Ambulance'!E65="",0,IF('T2-3a. Ambulance'!E65="No",0,1))</f>
        <v>1</v>
      </c>
      <c r="F65" s="11">
        <f>IF('T2-3a. Ambulance'!F65="",0,IF('T2-3a. Ambulance'!F65="No",0,1))</f>
        <v>1</v>
      </c>
      <c r="G65" s="11">
        <f>IF('T2-3a. Ambulance'!G65="",0,IF('T2-3a. Ambulance'!G65="No",0,1))</f>
        <v>1</v>
      </c>
      <c r="H65" s="11">
        <f>IF('T2-3a. Ambulance'!H65="",0,IF('T2-3a. Ambulance'!H65="No",0,1))</f>
        <v>1</v>
      </c>
      <c r="I65" s="11">
        <f>IF('T2-3a. Ambulance'!I65="",0,IF('T2-3a. Ambulance'!I65="No",0,1))</f>
        <v>1</v>
      </c>
      <c r="J65" s="11">
        <f>IF('T2-3a. Ambulance'!J65="",0,IF('T2-3a. Ambulance'!J65="No",0,1))</f>
        <v>0</v>
      </c>
      <c r="K65" s="11">
        <f>IF('T2-3a. Ambulance'!K65="",0,IF('T2-3a. Ambulance'!K65="No",0,1))</f>
        <v>0</v>
      </c>
      <c r="L65" s="11">
        <f>IF('T2-3a. Ambulance'!L65="",0,IF('T2-3a. Ambulance'!L65="No",0,1))</f>
        <v>0</v>
      </c>
    </row>
    <row r="66" spans="1:12">
      <c r="B66" s="6" t="s">
        <v>27</v>
      </c>
      <c r="C66" s="11"/>
    </row>
    <row r="67" spans="1:12">
      <c r="B67" s="6" t="s">
        <v>28</v>
      </c>
      <c r="C67" s="11"/>
    </row>
    <row r="68" spans="1:12">
      <c r="B68" s="6" t="s">
        <v>29</v>
      </c>
      <c r="C68" s="11"/>
    </row>
    <row r="69" spans="1:12">
      <c r="B69" s="6" t="s">
        <v>30</v>
      </c>
      <c r="C69" s="11"/>
    </row>
    <row r="70" spans="1:12">
      <c r="B70" s="6" t="s">
        <v>32</v>
      </c>
      <c r="C70" s="11"/>
    </row>
    <row r="71" spans="1:12">
      <c r="B71" s="6" t="s">
        <v>33</v>
      </c>
      <c r="C71" s="11"/>
    </row>
    <row r="72" spans="1:12">
      <c r="B72" s="6" t="s">
        <v>34</v>
      </c>
      <c r="C72" s="11"/>
    </row>
    <row r="73" spans="1:12">
      <c r="B73" s="6" t="s">
        <v>178</v>
      </c>
      <c r="C73" s="11"/>
    </row>
    <row r="74" spans="1:12">
      <c r="B74" s="6"/>
      <c r="C74" s="11"/>
    </row>
    <row r="75" spans="1:12" ht="24.75" customHeight="1">
      <c r="A75" s="20">
        <v>10</v>
      </c>
      <c r="B75" s="5" t="s">
        <v>40</v>
      </c>
      <c r="C75" s="11">
        <f>IF('T2-3a. Ambulance'!C75="",0,IF('T2-3a. Ambulance'!C75="No",0,1))</f>
        <v>0</v>
      </c>
      <c r="D75" s="11">
        <f>IF('T2-3a. Ambulance'!D75="",0,IF('T2-3a. Ambulance'!D75="No",0,1))</f>
        <v>1</v>
      </c>
      <c r="E75" s="11">
        <f>IF('T2-3a. Ambulance'!E75="",0,IF('T2-3a. Ambulance'!E75="No",0,1))</f>
        <v>1</v>
      </c>
      <c r="F75" s="11">
        <f>IF('T2-3a. Ambulance'!F75="",0,IF('T2-3a. Ambulance'!F75="No",0,1))</f>
        <v>1</v>
      </c>
      <c r="G75" s="11">
        <f>IF('T2-3a. Ambulance'!G75="",0,IF('T2-3a. Ambulance'!G75="No",0,1))</f>
        <v>1</v>
      </c>
      <c r="H75" s="11">
        <f>IF('T2-3a. Ambulance'!H75="",0,IF('T2-3a. Ambulance'!H75="No",0,1))</f>
        <v>1</v>
      </c>
      <c r="I75" s="11">
        <f>IF('T2-3a. Ambulance'!I75="",0,IF('T2-3a. Ambulance'!I75="No",0,1))</f>
        <v>1</v>
      </c>
      <c r="J75" s="11">
        <f>IF('T2-3a. Ambulance'!J75="",0,IF('T2-3a. Ambulance'!J75="No",0,1))</f>
        <v>1</v>
      </c>
      <c r="K75" s="11">
        <f>IF('T2-3a. Ambulance'!K75="",0,IF('T2-3a. Ambulance'!K75="No",0,1))</f>
        <v>0</v>
      </c>
      <c r="L75" s="11">
        <f>IF('T2-3a. Ambulance'!L75="",0,IF('T2-3a. Ambulance'!L75="No",0,1))</f>
        <v>1</v>
      </c>
    </row>
    <row r="76" spans="1:12">
      <c r="B76" s="6" t="s">
        <v>27</v>
      </c>
      <c r="C76" s="11"/>
    </row>
    <row r="77" spans="1:12">
      <c r="B77" s="6" t="s">
        <v>28</v>
      </c>
      <c r="C77" s="11"/>
    </row>
    <row r="78" spans="1:12">
      <c r="B78" s="6" t="s">
        <v>29</v>
      </c>
      <c r="C78" s="11"/>
    </row>
    <row r="79" spans="1:12">
      <c r="B79" s="6" t="s">
        <v>178</v>
      </c>
      <c r="C79" s="11"/>
    </row>
    <row r="80" spans="1:12">
      <c r="B80" s="6"/>
      <c r="C80" s="11"/>
    </row>
    <row r="81" spans="1:14">
      <c r="A81" s="20">
        <v>11</v>
      </c>
      <c r="B81" s="5" t="s">
        <v>41</v>
      </c>
      <c r="C81" s="11">
        <f>IF('T2-3a. Ambulance'!C81="",0,IF('T2-3a. Ambulance'!C81="No",0,1))</f>
        <v>0</v>
      </c>
      <c r="D81" s="11">
        <f>IF('T2-3a. Ambulance'!D81="",0,IF('T2-3a. Ambulance'!D81="No",0,1))</f>
        <v>1</v>
      </c>
      <c r="E81" s="11">
        <f>IF('T2-3a. Ambulance'!E81="",0,IF('T2-3a. Ambulance'!E81="No",0,1))</f>
        <v>1</v>
      </c>
      <c r="F81" s="11">
        <f>IF('T2-3a. Ambulance'!F81="",0,IF('T2-3a. Ambulance'!F81="No",0,1))</f>
        <v>0</v>
      </c>
      <c r="G81" s="11">
        <f>IF('T2-3a. Ambulance'!G81="",0,IF('T2-3a. Ambulance'!G81="No",0,1))</f>
        <v>1</v>
      </c>
      <c r="H81" s="11">
        <f>IF('T2-3a. Ambulance'!H81="",0,IF('T2-3a. Ambulance'!H81="No",0,1))</f>
        <v>1</v>
      </c>
      <c r="I81" s="11">
        <f>IF('T2-3a. Ambulance'!I81="",0,IF('T2-3a. Ambulance'!I81="No",0,1))</f>
        <v>0</v>
      </c>
      <c r="J81" s="11">
        <f>IF('T2-3a. Ambulance'!J81="",0,IF('T2-3a. Ambulance'!J81="No",0,1))</f>
        <v>0</v>
      </c>
      <c r="K81" s="11">
        <f>IF('T2-3a. Ambulance'!K81="",0,IF('T2-3a. Ambulance'!K81="No",0,1))</f>
        <v>0</v>
      </c>
      <c r="L81" s="11">
        <f>IF('T2-3a. Ambulance'!L81="",0,IF('T2-3a. Ambulance'!L81="No",0,1))</f>
        <v>1</v>
      </c>
    </row>
    <row r="82" spans="1:14">
      <c r="B82" s="6" t="s">
        <v>27</v>
      </c>
      <c r="C82" s="11"/>
    </row>
    <row r="83" spans="1:14">
      <c r="B83" s="6" t="s">
        <v>28</v>
      </c>
      <c r="C83" s="11"/>
    </row>
    <row r="84" spans="1:14">
      <c r="B84" s="6" t="s">
        <v>29</v>
      </c>
      <c r="C84" s="11"/>
    </row>
    <row r="85" spans="1:14">
      <c r="B85" s="6" t="s">
        <v>178</v>
      </c>
      <c r="C85" s="11"/>
    </row>
    <row r="86" spans="1:14">
      <c r="B86" s="6"/>
      <c r="C86" s="11"/>
    </row>
    <row r="87" spans="1:14">
      <c r="C87" s="11"/>
    </row>
    <row r="88" spans="1:14">
      <c r="B88" s="4" t="s">
        <v>42</v>
      </c>
      <c r="C88" s="11"/>
    </row>
    <row r="89" spans="1:14">
      <c r="C89" s="11"/>
    </row>
    <row r="90" spans="1:14" ht="25.5">
      <c r="A90" s="20">
        <v>12</v>
      </c>
      <c r="B90" s="5" t="s">
        <v>43</v>
      </c>
      <c r="C90" s="11"/>
      <c r="M90" s="11" t="s">
        <v>118</v>
      </c>
      <c r="N90" s="11" t="s">
        <v>118</v>
      </c>
    </row>
    <row r="91" spans="1:14">
      <c r="B91" s="6" t="s">
        <v>44</v>
      </c>
      <c r="C91" s="11">
        <f>IF('T2-3a. Ambulance'!C91="Yes",1,0)</f>
        <v>0</v>
      </c>
      <c r="D91" s="11">
        <f>IF('T2-3a. Ambulance'!D91="Yes",1,0)</f>
        <v>0</v>
      </c>
      <c r="E91" s="11">
        <f>IF('T2-3a. Ambulance'!E91="Yes",1,0)</f>
        <v>0</v>
      </c>
      <c r="F91" s="11">
        <f>IF('T2-3a. Ambulance'!F91="Yes",1,0)</f>
        <v>0</v>
      </c>
      <c r="G91" s="11">
        <f>IF('T2-3a. Ambulance'!G91="Yes",1,0)</f>
        <v>0</v>
      </c>
      <c r="H91" s="11">
        <f>IF('T2-3a. Ambulance'!H91="Yes",1,0)</f>
        <v>0</v>
      </c>
      <c r="I91" s="11">
        <f>IF('T2-3a. Ambulance'!I91="Yes",1,0)</f>
        <v>0</v>
      </c>
      <c r="J91" s="11">
        <f>IF('T2-3a. Ambulance'!J91="Yes",1,0)</f>
        <v>0</v>
      </c>
      <c r="K91" s="11">
        <f>IF('T2-3a. Ambulance'!K91="Yes",1,0)</f>
        <v>0</v>
      </c>
      <c r="L91" s="11">
        <f>IF('T2-3a. Ambulance'!L91="Yes",1,0)</f>
        <v>0</v>
      </c>
    </row>
    <row r="92" spans="1:14">
      <c r="B92" s="6" t="s">
        <v>45</v>
      </c>
      <c r="C92" s="11">
        <f>IF('T2-3a. Ambulance'!C92="Yes",1/3,0)</f>
        <v>0</v>
      </c>
      <c r="D92" s="11">
        <f>IF('T2-3a. Ambulance'!D92="Yes",1/3,0)</f>
        <v>0</v>
      </c>
      <c r="E92" s="11">
        <f>IF('T2-3a. Ambulance'!E92="Yes",1/3,0)</f>
        <v>0</v>
      </c>
      <c r="F92" s="11">
        <f>IF('T2-3a. Ambulance'!F92="Yes",1/3,0)</f>
        <v>0</v>
      </c>
      <c r="G92" s="11">
        <f>IF('T2-3a. Ambulance'!G92="Yes",1/3,0)</f>
        <v>0</v>
      </c>
      <c r="H92" s="11">
        <f>IF('T2-3a. Ambulance'!H92="Yes",1/3,0)</f>
        <v>0</v>
      </c>
      <c r="I92" s="11">
        <f>IF('T2-3a. Ambulance'!I92="Yes",1/3,0)</f>
        <v>0</v>
      </c>
      <c r="J92" s="11">
        <f>IF('T2-3a. Ambulance'!J92="Yes",1/3,0)</f>
        <v>0</v>
      </c>
      <c r="K92" s="11">
        <f>IF('T2-3a. Ambulance'!K92="Yes",1/3,0)</f>
        <v>0</v>
      </c>
      <c r="L92" s="11">
        <f>IF('T2-3a. Ambulance'!L92="Yes",1/3,0)</f>
        <v>0</v>
      </c>
    </row>
    <row r="93" spans="1:14">
      <c r="B93" s="6" t="s">
        <v>46</v>
      </c>
      <c r="C93" s="11">
        <f>IF('T2-3a. Ambulance'!C93="Yes",1/3,0)</f>
        <v>0</v>
      </c>
      <c r="D93" s="11">
        <f>IF('T2-3a. Ambulance'!D93="Yes",1/3,0)</f>
        <v>0</v>
      </c>
      <c r="E93" s="11">
        <f>IF('T2-3a. Ambulance'!E93="Yes",1/3,0)</f>
        <v>0</v>
      </c>
      <c r="F93" s="11">
        <f>IF('T2-3a. Ambulance'!F93="Yes",1/3,0)</f>
        <v>0</v>
      </c>
      <c r="G93" s="11">
        <f>IF('T2-3a. Ambulance'!G93="Yes",1/3,0)</f>
        <v>0</v>
      </c>
      <c r="H93" s="11">
        <f>IF('T2-3a. Ambulance'!H93="Yes",1/3,0)</f>
        <v>0</v>
      </c>
      <c r="I93" s="11">
        <f>IF('T2-3a. Ambulance'!I93="Yes",1/3,0)</f>
        <v>0</v>
      </c>
      <c r="J93" s="11">
        <f>IF('T2-3a. Ambulance'!J93="Yes",1/3,0)</f>
        <v>0</v>
      </c>
      <c r="K93" s="11">
        <f>IF('T2-3a. Ambulance'!K93="Yes",1/3,0)</f>
        <v>0</v>
      </c>
      <c r="L93" s="11">
        <f>IF('T2-3a. Ambulance'!L93="Yes",1/3,0)</f>
        <v>0</v>
      </c>
    </row>
    <row r="94" spans="1:14">
      <c r="B94" s="6" t="s">
        <v>47</v>
      </c>
      <c r="C94" s="11">
        <f>IF('T2-3a. Ambulance'!C94="Yes",1/3,0)</f>
        <v>0</v>
      </c>
      <c r="D94" s="11">
        <f>IF('T2-3a. Ambulance'!D94="Yes",1/3,0)</f>
        <v>0</v>
      </c>
      <c r="E94" s="11">
        <f>IF('T2-3a. Ambulance'!E94="Yes",1/3,0)</f>
        <v>0</v>
      </c>
      <c r="F94" s="11">
        <f>IF('T2-3a. Ambulance'!F94="Yes",1/3,0)</f>
        <v>0</v>
      </c>
      <c r="G94" s="11">
        <f>IF('T2-3a. Ambulance'!G94="Yes",1/3,0)</f>
        <v>0</v>
      </c>
      <c r="H94" s="11">
        <f>IF('T2-3a. Ambulance'!H94="Yes",1/3,0)</f>
        <v>0</v>
      </c>
      <c r="I94" s="11">
        <f>IF('T2-3a. Ambulance'!I94="Yes",1/3,0)</f>
        <v>0</v>
      </c>
      <c r="J94" s="11">
        <f>IF('T2-3a. Ambulance'!J94="Yes",1/3,0)</f>
        <v>0</v>
      </c>
      <c r="K94" s="11">
        <f>IF('T2-3a. Ambulance'!K94="Yes",1/3,0)</f>
        <v>0</v>
      </c>
      <c r="L94" s="11">
        <f>IF('T2-3a. Ambulance'!L94="Yes",1/3,0)</f>
        <v>0</v>
      </c>
    </row>
    <row r="95" spans="1:14">
      <c r="B95" s="6" t="s">
        <v>48</v>
      </c>
      <c r="C95" s="11"/>
    </row>
    <row r="96" spans="1:14">
      <c r="B96" s="6" t="s">
        <v>178</v>
      </c>
      <c r="C96" s="11"/>
    </row>
    <row r="97" spans="1:12">
      <c r="B97" s="6"/>
      <c r="C97" s="11"/>
    </row>
    <row r="98" spans="1:12">
      <c r="C98" s="11"/>
    </row>
    <row r="99" spans="1:12">
      <c r="B99" s="4" t="s">
        <v>49</v>
      </c>
      <c r="C99" s="11"/>
    </row>
    <row r="100" spans="1:12">
      <c r="C100" s="11"/>
    </row>
    <row r="101" spans="1:12">
      <c r="A101" s="20" t="s">
        <v>51</v>
      </c>
      <c r="B101" s="5" t="s">
        <v>50</v>
      </c>
      <c r="C101" s="11"/>
    </row>
    <row r="102" spans="1:12">
      <c r="B102" s="6" t="s">
        <v>44</v>
      </c>
      <c r="C102" s="11">
        <f>IF('T2-3a. Ambulance'!C102="Yes",1,0)</f>
        <v>0</v>
      </c>
      <c r="D102" s="11">
        <f>IF('T2-3a. Ambulance'!D102="Yes",1,0)</f>
        <v>0</v>
      </c>
      <c r="E102" s="11">
        <f>IF('T2-3a. Ambulance'!E102="Yes",1,0)</f>
        <v>0</v>
      </c>
      <c r="F102" s="11">
        <f>IF('T2-3a. Ambulance'!F102="Yes",1,0)</f>
        <v>0</v>
      </c>
      <c r="G102" s="11">
        <f>IF('T2-3a. Ambulance'!G102="Yes",1,0)</f>
        <v>0</v>
      </c>
      <c r="H102" s="11">
        <f>IF('T2-3a. Ambulance'!H102="Yes",1,0)</f>
        <v>0</v>
      </c>
      <c r="I102" s="11">
        <f>IF('T2-3a. Ambulance'!I102="Yes",1,0)</f>
        <v>0</v>
      </c>
      <c r="J102" s="11">
        <f>IF('T2-3a. Ambulance'!J102="Yes",1,0)</f>
        <v>0</v>
      </c>
      <c r="K102" s="11">
        <f>IF('T2-3a. Ambulance'!K102="Yes",1,0)</f>
        <v>0</v>
      </c>
      <c r="L102" s="11">
        <f>IF('T2-3a. Ambulance'!L102="Yes",1,0)</f>
        <v>0</v>
      </c>
    </row>
    <row r="103" spans="1:12">
      <c r="B103" s="6" t="s">
        <v>54</v>
      </c>
      <c r="C103" s="11">
        <f>IF('T2-3a. Ambulance'!C103="Yes",0.5,0)</f>
        <v>0</v>
      </c>
      <c r="D103" s="11">
        <f>IF('T2-3a. Ambulance'!D103="Yes",0.5,0)</f>
        <v>0</v>
      </c>
      <c r="E103" s="11">
        <f>IF('T2-3a. Ambulance'!E103="Yes",0.5,0)</f>
        <v>0</v>
      </c>
      <c r="F103" s="11">
        <f>IF('T2-3a. Ambulance'!F103="Yes",0.5,0)</f>
        <v>0</v>
      </c>
      <c r="G103" s="11">
        <f>IF('T2-3a. Ambulance'!G103="Yes",0.5,0)</f>
        <v>0</v>
      </c>
      <c r="H103" s="11">
        <f>IF('T2-3a. Ambulance'!H103="Yes",0.5,0)</f>
        <v>0</v>
      </c>
      <c r="I103" s="11">
        <f>IF('T2-3a. Ambulance'!I103="Yes",0.5,0)</f>
        <v>0</v>
      </c>
      <c r="J103" s="11">
        <f>IF('T2-3a. Ambulance'!J103="Yes",0.5,0)</f>
        <v>0</v>
      </c>
      <c r="K103" s="11">
        <f>IF('T2-3a. Ambulance'!K103="Yes",0.5,0)</f>
        <v>0</v>
      </c>
      <c r="L103" s="11">
        <f>IF('T2-3a. Ambulance'!L103="Yes",0.5,0)</f>
        <v>0</v>
      </c>
    </row>
    <row r="104" spans="1:12">
      <c r="B104" s="6" t="s">
        <v>55</v>
      </c>
      <c r="C104" s="11">
        <f>IF('T2-3a. Ambulance'!C104="Yes",0.5,0)</f>
        <v>0</v>
      </c>
      <c r="D104" s="11">
        <f>IF('T2-3a. Ambulance'!D104="Yes",0.5,0)</f>
        <v>0</v>
      </c>
      <c r="E104" s="11">
        <f>IF('T2-3a. Ambulance'!E104="Yes",0.5,0)</f>
        <v>0</v>
      </c>
      <c r="F104" s="11">
        <f>IF('T2-3a. Ambulance'!F104="Yes",0.5,0)</f>
        <v>0</v>
      </c>
      <c r="G104" s="11">
        <f>IF('T2-3a. Ambulance'!G104="Yes",0.5,0)</f>
        <v>0</v>
      </c>
      <c r="H104" s="11">
        <f>IF('T2-3a. Ambulance'!H104="Yes",0.5,0)</f>
        <v>0.5</v>
      </c>
      <c r="I104" s="11">
        <f>IF('T2-3a. Ambulance'!I104="Yes",0.5,0)</f>
        <v>0</v>
      </c>
      <c r="J104" s="11">
        <f>IF('T2-3a. Ambulance'!J104="Yes",0.5,0)</f>
        <v>0</v>
      </c>
      <c r="K104" s="11">
        <f>IF('T2-3a. Ambulance'!K104="Yes",0.5,0)</f>
        <v>0</v>
      </c>
      <c r="L104" s="11">
        <f>IF('T2-3a. Ambulance'!L104="Yes",0.5,0)</f>
        <v>0</v>
      </c>
    </row>
    <row r="105" spans="1:12">
      <c r="B105" s="6" t="s">
        <v>56</v>
      </c>
      <c r="C105" s="11"/>
    </row>
    <row r="106" spans="1:12">
      <c r="B106" s="6" t="s">
        <v>178</v>
      </c>
      <c r="C106" s="11"/>
    </row>
    <row r="107" spans="1:12">
      <c r="B107" s="6"/>
      <c r="C107" s="11"/>
    </row>
    <row r="108" spans="1:12">
      <c r="C108" s="11"/>
    </row>
    <row r="109" spans="1:12">
      <c r="B109" s="4" t="s">
        <v>57</v>
      </c>
      <c r="C109" s="11"/>
    </row>
    <row r="110" spans="1:12">
      <c r="C110" s="11"/>
    </row>
    <row r="111" spans="1:12">
      <c r="A111" s="20">
        <v>14</v>
      </c>
      <c r="B111" s="5" t="s">
        <v>58</v>
      </c>
      <c r="C111" s="11"/>
    </row>
    <row r="112" spans="1:12">
      <c r="B112" s="6" t="s">
        <v>60</v>
      </c>
      <c r="C112" s="11"/>
    </row>
    <row r="113" spans="1:12">
      <c r="B113" s="6" t="s">
        <v>59</v>
      </c>
      <c r="C113" s="11">
        <f>IF('T2-3a. Ambulance'!C113="","..",(100-'T2-3a. Ambulance'!C113)/100)</f>
        <v>0</v>
      </c>
      <c r="D113" s="11">
        <f>IF('T2-3a. Ambulance'!D113="","..",(100-'T2-3a. Ambulance'!D113)/100)</f>
        <v>0</v>
      </c>
      <c r="E113" s="11">
        <f>IF('T2-3a. Ambulance'!E113="","..",(100-'T2-3a. Ambulance'!E113)/100)</f>
        <v>0</v>
      </c>
      <c r="F113" s="11">
        <f>IF('T2-3a. Ambulance'!F113="","..",(100-'T2-3a. Ambulance'!F113)/100)</f>
        <v>0</v>
      </c>
      <c r="G113" s="11">
        <f>IF('T2-3a. Ambulance'!G113="","..",(100-'T2-3a. Ambulance'!G113)/100)</f>
        <v>0</v>
      </c>
      <c r="H113" s="11">
        <f>IF('T2-3a. Ambulance'!H113="","..",(100-'T2-3a. Ambulance'!H113)/100)</f>
        <v>0</v>
      </c>
      <c r="I113" s="11">
        <f>IF('T2-3a. Ambulance'!I113="","..",(100-'T2-3a. Ambulance'!I113)/100)</f>
        <v>0</v>
      </c>
      <c r="J113" s="11">
        <f>IF('T2-3a. Ambulance'!J113="","..",(100-'T2-3a. Ambulance'!J113)/100)</f>
        <v>0</v>
      </c>
      <c r="K113" s="11">
        <f>IF('T2-3a. Ambulance'!K113="","..",(100-'T2-3a. Ambulance'!K113)/100)</f>
        <v>0</v>
      </c>
      <c r="L113" s="11">
        <f>IF('T2-3a. Ambulance'!L113="","..",(100-'T2-3a. Ambulance'!L113)/100)</f>
        <v>0</v>
      </c>
    </row>
    <row r="114" spans="1:12">
      <c r="B114" s="6" t="s">
        <v>61</v>
      </c>
      <c r="C114" s="11"/>
    </row>
    <row r="115" spans="1:12">
      <c r="B115" s="6" t="s">
        <v>59</v>
      </c>
      <c r="C115" s="11">
        <f>IF('T2-3a. Ambulance'!C115="","..",(100-'T2-3a. Ambulance'!C115)/100)</f>
        <v>0</v>
      </c>
      <c r="D115" s="11">
        <f>IF('T2-3a. Ambulance'!D115="","..",(100-'T2-3a. Ambulance'!D115)/100)</f>
        <v>0</v>
      </c>
      <c r="E115" s="11">
        <f>IF('T2-3a. Ambulance'!E115="","..",(100-'T2-3a. Ambulance'!E115)/100)</f>
        <v>0</v>
      </c>
      <c r="F115" s="11">
        <f>IF('T2-3a. Ambulance'!F115="","..",(100-'T2-3a. Ambulance'!F115)/100)</f>
        <v>0</v>
      </c>
      <c r="G115" s="11">
        <f>IF('T2-3a. Ambulance'!G115="","..",(100-'T2-3a. Ambulance'!G115)/100)</f>
        <v>0</v>
      </c>
      <c r="H115" s="11">
        <f>IF('T2-3a. Ambulance'!H115="","..",(100-'T2-3a. Ambulance'!H115)/100)</f>
        <v>0</v>
      </c>
      <c r="I115" s="11">
        <f>IF('T2-3a. Ambulance'!I115="","..",(100-'T2-3a. Ambulance'!I115)/100)</f>
        <v>0</v>
      </c>
      <c r="J115" s="11">
        <f>IF('T2-3a. Ambulance'!J115="","..",(100-'T2-3a. Ambulance'!J115)/100)</f>
        <v>0</v>
      </c>
      <c r="K115" s="11">
        <f>IF('T2-3a. Ambulance'!K115="","..",(100-'T2-3a. Ambulance'!K115)/100)</f>
        <v>0</v>
      </c>
      <c r="L115" s="11">
        <f>IF('T2-3a. Ambulance'!L115="","..",(100-'T2-3a. Ambulance'!L115)/100)</f>
        <v>0</v>
      </c>
    </row>
    <row r="116" spans="1:12">
      <c r="B116" s="6" t="s">
        <v>178</v>
      </c>
      <c r="C116" s="11"/>
    </row>
    <row r="117" spans="1:12">
      <c r="B117" s="6"/>
      <c r="C117" s="11"/>
    </row>
    <row r="118" spans="1:12">
      <c r="A118" s="20">
        <v>15</v>
      </c>
      <c r="B118" s="5" t="s">
        <v>62</v>
      </c>
      <c r="C118" s="11"/>
    </row>
    <row r="119" spans="1:12">
      <c r="B119" s="6" t="s">
        <v>60</v>
      </c>
      <c r="C119" s="11"/>
    </row>
    <row r="120" spans="1:12">
      <c r="B120" s="6" t="s">
        <v>63</v>
      </c>
      <c r="C120" s="11">
        <f>IF('T2-3a. Ambulance'!C120="","..",IF('T2-3a. Ambulance'!C120="NA",0.75,(100-'T2-3a. Ambulance'!C120)/100))</f>
        <v>0.75</v>
      </c>
      <c r="D120" s="11">
        <f>IF('T2-3a. Ambulance'!D120="","..",IF('T2-3a. Ambulance'!D120="NA",0.75,(100-'T2-3a. Ambulance'!D120)/100))</f>
        <v>0</v>
      </c>
      <c r="E120" s="11">
        <f>IF('T2-3a. Ambulance'!E120="","..",IF('T2-3a. Ambulance'!E120="NA",0.75,(100-'T2-3a. Ambulance'!E120)/100))</f>
        <v>1</v>
      </c>
      <c r="F120" s="11">
        <f>IF('T2-3a. Ambulance'!F120="","..",IF('T2-3a. Ambulance'!F120="NA",0.75,(100-'T2-3a. Ambulance'!F120)/100))</f>
        <v>0</v>
      </c>
      <c r="G120" s="11">
        <f>IF('T2-3a. Ambulance'!G120="","..",IF('T2-3a. Ambulance'!G120="NA",0.75,(100-'T2-3a. Ambulance'!G120)/100))</f>
        <v>0.3</v>
      </c>
      <c r="H120" s="11">
        <f>IF('T2-3a. Ambulance'!H120="","..",IF('T2-3a. Ambulance'!H120="NA",0.75,(100-'T2-3a. Ambulance'!H120)/100))</f>
        <v>1</v>
      </c>
      <c r="I120" s="11">
        <f>IF('T2-3a. Ambulance'!I120="","..",IF('T2-3a. Ambulance'!I120="NA",0.75,(100-'T2-3a. Ambulance'!I120)/100))</f>
        <v>0</v>
      </c>
      <c r="J120" s="11">
        <f>IF('T2-3a. Ambulance'!J120="","..",IF('T2-3a. Ambulance'!J120="NA",0.75,(100-'T2-3a. Ambulance'!J120)/100))</f>
        <v>0</v>
      </c>
      <c r="K120" s="11">
        <f>IF('T2-3a. Ambulance'!K120="","..",IF('T2-3a. Ambulance'!K120="NA",0.75,(100-'T2-3a. Ambulance'!K120)/100))</f>
        <v>0.51</v>
      </c>
      <c r="L120" s="11">
        <f>IF('T2-3a. Ambulance'!L120="","..",IF('T2-3a. Ambulance'!L120="NA",0.75,(100-'T2-3a. Ambulance'!L120)/100))</f>
        <v>0</v>
      </c>
    </row>
    <row r="121" spans="1:12">
      <c r="B121" s="6" t="s">
        <v>61</v>
      </c>
      <c r="C121" s="11"/>
    </row>
    <row r="122" spans="1:12">
      <c r="B122" s="6" t="s">
        <v>63</v>
      </c>
      <c r="C122" s="11">
        <f>IF('T2-3a. Ambulance'!C122="","..",IF('T2-3a. Ambulance'!C122="NA",0.75,(100-'T2-3a. Ambulance'!C122)/100))</f>
        <v>0.75</v>
      </c>
      <c r="D122" s="11">
        <f>IF('T2-3a. Ambulance'!D122="","..",IF('T2-3a. Ambulance'!D122="NA",0.75,(100-'T2-3a. Ambulance'!D122)/100))</f>
        <v>0</v>
      </c>
      <c r="E122" s="11">
        <f>IF('T2-3a. Ambulance'!E122="","..",IF('T2-3a. Ambulance'!E122="NA",0.75,(100-'T2-3a. Ambulance'!E122)/100))</f>
        <v>1</v>
      </c>
      <c r="F122" s="11">
        <f>IF('T2-3a. Ambulance'!F122="","..",IF('T2-3a. Ambulance'!F122="NA",0.75,(100-'T2-3a. Ambulance'!F122)/100))</f>
        <v>0</v>
      </c>
      <c r="G122" s="11">
        <f>IF('T2-3a. Ambulance'!G122="","..",IF('T2-3a. Ambulance'!G122="NA",0.75,(100-'T2-3a. Ambulance'!G122)/100))</f>
        <v>0.3</v>
      </c>
      <c r="H122" s="11">
        <f>IF('T2-3a. Ambulance'!H122="","..",IF('T2-3a. Ambulance'!H122="NA",0.75,(100-'T2-3a. Ambulance'!H122)/100))</f>
        <v>1</v>
      </c>
      <c r="I122" s="11">
        <f>IF('T2-3a. Ambulance'!I122="","..",IF('T2-3a. Ambulance'!I122="NA",0.75,(100-'T2-3a. Ambulance'!I122)/100))</f>
        <v>0</v>
      </c>
      <c r="J122" s="11">
        <f>IF('T2-3a. Ambulance'!J122="","..",IF('T2-3a. Ambulance'!J122="NA",0.75,(100-'T2-3a. Ambulance'!J122)/100))</f>
        <v>0</v>
      </c>
      <c r="K122" s="11">
        <f>IF('T2-3a. Ambulance'!K122="","..",IF('T2-3a. Ambulance'!K122="NA",0.75,(100-'T2-3a. Ambulance'!K122)/100))</f>
        <v>0.51</v>
      </c>
      <c r="L122" s="11">
        <f>IF('T2-3a. Ambulance'!L122="","..",IF('T2-3a. Ambulance'!L122="NA",0.75,(100-'T2-3a. Ambulance'!L122)/100))</f>
        <v>0</v>
      </c>
    </row>
    <row r="123" spans="1:12">
      <c r="B123" s="6" t="s">
        <v>178</v>
      </c>
      <c r="C123" s="11"/>
    </row>
    <row r="124" spans="1:12">
      <c r="B124" s="6"/>
      <c r="C124" s="11"/>
    </row>
    <row r="125" spans="1:12">
      <c r="B125" s="6"/>
      <c r="C125" s="11"/>
    </row>
    <row r="126" spans="1:12">
      <c r="B126" s="4" t="s">
        <v>64</v>
      </c>
      <c r="C126" s="11"/>
    </row>
    <row r="127" spans="1:12">
      <c r="B127" s="6"/>
      <c r="C127" s="11"/>
    </row>
    <row r="128" spans="1:12">
      <c r="A128" s="20">
        <v>16</v>
      </c>
      <c r="B128" s="5" t="s">
        <v>65</v>
      </c>
      <c r="C128" s="11"/>
    </row>
    <row r="129" spans="1:12">
      <c r="B129" s="6" t="s">
        <v>66</v>
      </c>
      <c r="C129" s="11"/>
    </row>
    <row r="130" spans="1:12">
      <c r="B130" s="6" t="s">
        <v>67</v>
      </c>
      <c r="C130" s="11"/>
    </row>
    <row r="131" spans="1:12">
      <c r="B131" s="6" t="s">
        <v>68</v>
      </c>
      <c r="C131" s="11"/>
    </row>
    <row r="132" spans="1:12">
      <c r="B132" s="6" t="s">
        <v>69</v>
      </c>
      <c r="C132" s="11"/>
    </row>
    <row r="133" spans="1:12">
      <c r="B133" s="6" t="s">
        <v>178</v>
      </c>
      <c r="C133" s="11"/>
    </row>
    <row r="134" spans="1:12">
      <c r="B134" s="6"/>
      <c r="C134" s="11"/>
    </row>
    <row r="135" spans="1:12">
      <c r="A135" s="20">
        <v>17</v>
      </c>
      <c r="B135" s="5" t="s">
        <v>70</v>
      </c>
      <c r="C135" s="11"/>
    </row>
    <row r="136" spans="1:12">
      <c r="B136" s="6" t="s">
        <v>71</v>
      </c>
      <c r="C136" s="11"/>
    </row>
    <row r="137" spans="1:12">
      <c r="B137" s="6" t="s">
        <v>72</v>
      </c>
      <c r="C137" s="14"/>
      <c r="D137" s="14"/>
      <c r="E137" s="14"/>
      <c r="F137" s="14"/>
      <c r="G137" s="14"/>
      <c r="H137" s="14"/>
      <c r="I137" s="14"/>
      <c r="J137" s="14"/>
      <c r="K137" s="14"/>
      <c r="L137" s="14"/>
    </row>
    <row r="138" spans="1:12">
      <c r="B138" s="6" t="s">
        <v>73</v>
      </c>
      <c r="C138" s="11"/>
    </row>
    <row r="139" spans="1:12">
      <c r="B139" s="6" t="s">
        <v>178</v>
      </c>
      <c r="C139" s="11"/>
    </row>
    <row r="140" spans="1:12">
      <c r="B140" s="6"/>
      <c r="C140" s="11"/>
    </row>
    <row r="141" spans="1:12">
      <c r="A141" s="20">
        <v>18</v>
      </c>
      <c r="B141" s="5" t="s">
        <v>74</v>
      </c>
      <c r="C141" s="11"/>
    </row>
    <row r="142" spans="1:12">
      <c r="B142" s="6" t="s">
        <v>75</v>
      </c>
      <c r="C142" s="11"/>
    </row>
    <row r="143" spans="1:12">
      <c r="B143" s="6" t="s">
        <v>76</v>
      </c>
      <c r="C143" s="11"/>
    </row>
    <row r="144" spans="1:12">
      <c r="B144" s="6" t="s">
        <v>77</v>
      </c>
      <c r="C144" s="11"/>
    </row>
    <row r="145" spans="1:12">
      <c r="B145" s="6" t="s">
        <v>78</v>
      </c>
      <c r="C145" s="11"/>
    </row>
    <row r="146" spans="1:12" ht="14.25">
      <c r="B146" s="6" t="s">
        <v>178</v>
      </c>
      <c r="C146" s="22"/>
      <c r="D146" s="22"/>
      <c r="E146" s="22"/>
      <c r="F146" s="22"/>
      <c r="G146" s="22"/>
      <c r="H146" s="22"/>
      <c r="I146" s="22"/>
      <c r="J146" s="22"/>
      <c r="K146" s="22"/>
      <c r="L146" s="22"/>
    </row>
    <row r="147" spans="1:12">
      <c r="B147" s="6"/>
      <c r="C147" s="11"/>
    </row>
    <row r="148" spans="1:12" ht="25.5">
      <c r="A148" s="20">
        <v>19</v>
      </c>
      <c r="B148" s="5" t="s">
        <v>79</v>
      </c>
      <c r="C148" s="11"/>
    </row>
    <row r="149" spans="1:12">
      <c r="B149" s="6" t="s">
        <v>80</v>
      </c>
      <c r="C149" s="11"/>
    </row>
    <row r="150" spans="1:12">
      <c r="B150" s="6" t="s">
        <v>81</v>
      </c>
      <c r="C150" s="11"/>
    </row>
    <row r="151" spans="1:12">
      <c r="B151" s="6" t="s">
        <v>82</v>
      </c>
      <c r="C151" s="11"/>
    </row>
    <row r="152" spans="1:12">
      <c r="B152" s="6" t="s">
        <v>83</v>
      </c>
      <c r="C152" s="11"/>
    </row>
    <row r="153" spans="1:12">
      <c r="B153" s="6" t="s">
        <v>84</v>
      </c>
      <c r="C153" s="11"/>
    </row>
    <row r="154" spans="1:12">
      <c r="B154" s="6" t="s">
        <v>85</v>
      </c>
      <c r="C154" s="11"/>
    </row>
    <row r="155" spans="1:12">
      <c r="B155" s="6" t="s">
        <v>86</v>
      </c>
      <c r="C155" s="11"/>
    </row>
    <row r="156" spans="1:12">
      <c r="B156" s="6" t="s">
        <v>87</v>
      </c>
      <c r="C156" s="11"/>
    </row>
    <row r="157" spans="1:12">
      <c r="B157" s="6" t="s">
        <v>88</v>
      </c>
      <c r="C157" s="11"/>
    </row>
    <row r="158" spans="1:12">
      <c r="B158" s="6" t="s">
        <v>89</v>
      </c>
      <c r="C158" s="11"/>
    </row>
    <row r="159" spans="1:12">
      <c r="B159" s="6" t="s">
        <v>178</v>
      </c>
      <c r="C159" s="11"/>
    </row>
    <row r="160" spans="1:12">
      <c r="B160" s="6"/>
      <c r="C160" s="11"/>
    </row>
    <row r="161" spans="1:12">
      <c r="A161" s="20">
        <v>20</v>
      </c>
      <c r="B161" s="5" t="s">
        <v>163</v>
      </c>
      <c r="C161" s="11"/>
    </row>
    <row r="162" spans="1:12">
      <c r="B162" s="6" t="s">
        <v>90</v>
      </c>
      <c r="C162" s="11"/>
    </row>
    <row r="163" spans="1:12">
      <c r="B163" s="6" t="s">
        <v>91</v>
      </c>
      <c r="C163" s="11"/>
    </row>
    <row r="164" spans="1:12">
      <c r="B164" s="6" t="s">
        <v>92</v>
      </c>
      <c r="C164" s="11"/>
    </row>
    <row r="165" spans="1:12">
      <c r="B165" s="6" t="s">
        <v>89</v>
      </c>
      <c r="C165" s="11"/>
    </row>
    <row r="166" spans="1:12">
      <c r="B166" s="6" t="s">
        <v>178</v>
      </c>
      <c r="C166" s="11"/>
    </row>
    <row r="167" spans="1:12">
      <c r="B167" s="6"/>
      <c r="C167" s="11"/>
    </row>
    <row r="168" spans="1:12" ht="12.75" customHeight="1">
      <c r="A168" s="20">
        <v>21</v>
      </c>
      <c r="B168" s="5" t="s">
        <v>93</v>
      </c>
      <c r="C168" s="11">
        <f>IF('T2-3a. Ambulance'!C168="",0,IF('T2-3a. Ambulance'!C168="No",0,1))</f>
        <v>0</v>
      </c>
      <c r="D168" s="11">
        <f>IF('T2-3a. Ambulance'!D168="",0,IF('T2-3a. Ambulance'!D168="No",0,1))</f>
        <v>0</v>
      </c>
      <c r="E168" s="11">
        <f>IF('T2-3a. Ambulance'!E168="",0,IF('T2-3a. Ambulance'!E168="No",0,1))</f>
        <v>1</v>
      </c>
      <c r="F168" s="11">
        <f>IF('T2-3a. Ambulance'!F168="",0,IF('T2-3a. Ambulance'!F168="No",0,1))</f>
        <v>1</v>
      </c>
      <c r="G168" s="11">
        <f>IF('T2-3a. Ambulance'!G168="",0,IF('T2-3a. Ambulance'!G168="No",0,1))</f>
        <v>0</v>
      </c>
      <c r="H168" s="11">
        <f>IF('T2-3a. Ambulance'!H168="",0,IF('T2-3a. Ambulance'!H168="No",0,1))</f>
        <v>1</v>
      </c>
      <c r="I168" s="11">
        <f>IF('T2-3a. Ambulance'!I168="",0,IF('T2-3a. Ambulance'!I168="No",0,1))</f>
        <v>0</v>
      </c>
      <c r="J168" s="11">
        <f>IF('T2-3a. Ambulance'!J168="",0,IF('T2-3a. Ambulance'!J168="No",0,1))</f>
        <v>0</v>
      </c>
      <c r="K168" s="11">
        <f>IF('T2-3a. Ambulance'!K168="",0,IF('T2-3a. Ambulance'!K168="No",0,1))</f>
        <v>0</v>
      </c>
      <c r="L168" s="11">
        <f>IF('T2-3a. Ambulance'!L168="",0,IF('T2-3a. Ambulance'!L168="No",0,1))</f>
        <v>0</v>
      </c>
    </row>
    <row r="169" spans="1:12">
      <c r="B169" s="6" t="s">
        <v>94</v>
      </c>
      <c r="C169" s="11"/>
    </row>
    <row r="170" spans="1:12">
      <c r="B170" s="6" t="s">
        <v>178</v>
      </c>
      <c r="C170" s="11"/>
    </row>
    <row r="171" spans="1:12">
      <c r="B171" s="6"/>
      <c r="C171" s="11"/>
    </row>
    <row r="172" spans="1:12">
      <c r="A172" s="20">
        <v>22</v>
      </c>
      <c r="B172" s="5" t="s">
        <v>95</v>
      </c>
      <c r="C172" s="11">
        <f>IF('T2-3a. Ambulance'!C172="",0,IF('T2-3a. Ambulance'!C172="No",0,1))</f>
        <v>1</v>
      </c>
      <c r="D172" s="11">
        <f>IF('T2-3a. Ambulance'!D172="",0,IF('T2-3a. Ambulance'!D172="No",0,1))</f>
        <v>1</v>
      </c>
      <c r="E172" s="11">
        <f>IF('T2-3a. Ambulance'!E172="",0,IF('T2-3a. Ambulance'!E172="No",0,1))</f>
        <v>1</v>
      </c>
      <c r="F172" s="11">
        <f>IF('T2-3a. Ambulance'!F172="",0,IF('T2-3a. Ambulance'!F172="No",0,1))</f>
        <v>1</v>
      </c>
      <c r="G172" s="11">
        <f>IF('T2-3a. Ambulance'!G172="",0,IF('T2-3a. Ambulance'!G172="No",0,1))</f>
        <v>1</v>
      </c>
      <c r="H172" s="11">
        <f>IF('T2-3a. Ambulance'!H172="",0,IF('T2-3a. Ambulance'!H172="No",0,1))</f>
        <v>1</v>
      </c>
      <c r="I172" s="11">
        <f>IF('T2-3a. Ambulance'!I172="",0,IF('T2-3a. Ambulance'!I172="No",0,1))</f>
        <v>0</v>
      </c>
      <c r="J172" s="11">
        <f>IF('T2-3a. Ambulance'!J172="",0,IF('T2-3a. Ambulance'!J172="No",0,1))</f>
        <v>0</v>
      </c>
      <c r="K172" s="11">
        <f>IF('T2-3a. Ambulance'!K172="",0,IF('T2-3a. Ambulance'!K172="No",0,1))</f>
        <v>0</v>
      </c>
      <c r="L172" s="11">
        <f>IF('T2-3a. Ambulance'!L172="",0,IF('T2-3a. Ambulance'!L172="No",0,1))</f>
        <v>0</v>
      </c>
    </row>
    <row r="173" spans="1:12">
      <c r="B173" s="5" t="s">
        <v>178</v>
      </c>
      <c r="C173" s="11"/>
    </row>
    <row r="174" spans="1:12">
      <c r="B174" s="5"/>
      <c r="C174" s="11"/>
    </row>
    <row r="175" spans="1:12">
      <c r="A175" s="20">
        <v>23</v>
      </c>
      <c r="B175" s="5" t="s">
        <v>96</v>
      </c>
      <c r="C175" s="11"/>
    </row>
    <row r="176" spans="1:12">
      <c r="B176" s="5" t="s">
        <v>97</v>
      </c>
      <c r="C176" s="11">
        <f>IF('T2-3a. Ambulance'!C176="",0,IF('T2-3a. Ambulance'!C176="No",0,1))</f>
        <v>0</v>
      </c>
      <c r="D176" s="11">
        <f>IF('T2-3a. Ambulance'!D176="",0,IF('T2-3a. Ambulance'!D176="No",0,1))</f>
        <v>0</v>
      </c>
      <c r="E176" s="11">
        <f>IF('T2-3a. Ambulance'!E176="",0,IF('T2-3a. Ambulance'!E176="No",0,1))</f>
        <v>0</v>
      </c>
      <c r="F176" s="11">
        <f>IF('T2-3a. Ambulance'!F176="",0,IF('T2-3a. Ambulance'!F176="No",0,1))</f>
        <v>0</v>
      </c>
      <c r="G176" s="11">
        <f>IF('T2-3a. Ambulance'!G176="",0,IF('T2-3a. Ambulance'!G176="No",0,1))</f>
        <v>0</v>
      </c>
      <c r="H176" s="11">
        <f>IF('T2-3a. Ambulance'!H176="",0,IF('T2-3a. Ambulance'!H176="No",0,1))</f>
        <v>0</v>
      </c>
      <c r="I176" s="11">
        <f>IF('T2-3a. Ambulance'!I176="",0,IF('T2-3a. Ambulance'!I176="No",0,1))</f>
        <v>0</v>
      </c>
      <c r="J176" s="11">
        <f>IF('T2-3a. Ambulance'!J176="",0,IF('T2-3a. Ambulance'!J176="No",0,1))</f>
        <v>0</v>
      </c>
      <c r="K176" s="11">
        <f>IF('T2-3a. Ambulance'!K176="",0,IF('T2-3a. Ambulance'!K176="No",0,1))</f>
        <v>0</v>
      </c>
      <c r="L176" s="11">
        <f>IF('T2-3a. Ambulance'!L176="",0,IF('T2-3a. Ambulance'!L176="No",0,1))</f>
        <v>0</v>
      </c>
    </row>
    <row r="177" spans="1:12">
      <c r="B177" s="6" t="s">
        <v>94</v>
      </c>
      <c r="C177" s="11"/>
    </row>
    <row r="178" spans="1:12">
      <c r="B178" s="6" t="s">
        <v>178</v>
      </c>
      <c r="C178" s="11"/>
    </row>
    <row r="179" spans="1:12">
      <c r="B179" s="6"/>
      <c r="C179" s="11"/>
    </row>
    <row r="180" spans="1:12">
      <c r="A180" s="20">
        <v>24</v>
      </c>
      <c r="B180" s="5" t="s">
        <v>98</v>
      </c>
      <c r="C180" s="11">
        <f>IF('T2-3a. Ambulance'!C180="no",0,1)</f>
        <v>0</v>
      </c>
      <c r="D180" s="11">
        <f>IF('T2-3a. Ambulance'!D180="no",0,1)</f>
        <v>0</v>
      </c>
      <c r="E180" s="11">
        <f>IF('T2-3a. Ambulance'!E180="no",0,1)</f>
        <v>1</v>
      </c>
      <c r="F180" s="11">
        <f>IF('T2-3a. Ambulance'!F180="no",0,1)</f>
        <v>0</v>
      </c>
      <c r="G180" s="11">
        <f>IF('T2-3a. Ambulance'!G180="no",0,1)</f>
        <v>1</v>
      </c>
      <c r="H180" s="11">
        <f>IF('T2-3a. Ambulance'!H180="no",0,1)</f>
        <v>1</v>
      </c>
      <c r="I180" s="11">
        <f>IF('T2-3a. Ambulance'!I180="no",0,1)</f>
        <v>0</v>
      </c>
      <c r="J180" s="11">
        <f>IF('T2-3a. Ambulance'!J180="no",0,1)</f>
        <v>0</v>
      </c>
      <c r="K180" s="11">
        <f>IF('T2-3a. Ambulance'!K180="no",0,1)</f>
        <v>0</v>
      </c>
      <c r="L180" s="11">
        <f>IF('T2-3a. Ambulance'!L180="no",0,1)</f>
        <v>0</v>
      </c>
    </row>
    <row r="181" spans="1:12">
      <c r="B181" s="6" t="s">
        <v>99</v>
      </c>
      <c r="C181" s="11"/>
    </row>
    <row r="182" spans="1:12">
      <c r="B182" s="6" t="s">
        <v>100</v>
      </c>
      <c r="C182" s="11"/>
    </row>
    <row r="183" spans="1:12">
      <c r="B183" s="6" t="s">
        <v>178</v>
      </c>
      <c r="C183" s="11"/>
    </row>
    <row r="184" spans="1:12">
      <c r="B184" s="6"/>
      <c r="C184" s="11"/>
    </row>
    <row r="185" spans="1:12">
      <c r="A185" s="20">
        <v>25</v>
      </c>
      <c r="B185" s="5" t="s">
        <v>101</v>
      </c>
      <c r="C185" s="11"/>
    </row>
    <row r="186" spans="1:12">
      <c r="B186" s="6" t="s">
        <v>102</v>
      </c>
      <c r="C186" s="11"/>
    </row>
    <row r="187" spans="1:12">
      <c r="B187" s="6" t="s">
        <v>103</v>
      </c>
      <c r="C187" s="11"/>
    </row>
    <row r="188" spans="1:12">
      <c r="B188" s="6" t="s">
        <v>104</v>
      </c>
      <c r="C188" s="11"/>
    </row>
    <row r="189" spans="1:12">
      <c r="B189" s="6" t="s">
        <v>178</v>
      </c>
      <c r="C189" s="11"/>
    </row>
    <row r="190" spans="1:12">
      <c r="B190" s="6"/>
      <c r="C190" s="11"/>
    </row>
    <row r="191" spans="1:12">
      <c r="A191" s="20">
        <v>26</v>
      </c>
      <c r="B191" s="5" t="s">
        <v>105</v>
      </c>
      <c r="C191" s="11">
        <f>IF('T2-3a. Ambulance'!C191="",0,IF('T2-3a. Ambulance'!C191="No",0,1))</f>
        <v>0</v>
      </c>
      <c r="D191" s="11">
        <f>IF('T2-3a. Ambulance'!D191="",0,IF('T2-3a. Ambulance'!D191="No",0,1))</f>
        <v>0</v>
      </c>
      <c r="E191" s="11">
        <f>IF('T2-3a. Ambulance'!E191="",0,IF('T2-3a. Ambulance'!E191="No",0,1))</f>
        <v>1</v>
      </c>
      <c r="F191" s="11">
        <f>IF('T2-3a. Ambulance'!F191="",0,IF('T2-3a. Ambulance'!F191="No",0,1))</f>
        <v>0</v>
      </c>
      <c r="G191" s="11">
        <f>IF('T2-3a. Ambulance'!G191="",0,IF('T2-3a. Ambulance'!G191="No",0,1))</f>
        <v>1</v>
      </c>
      <c r="H191" s="11">
        <f>IF('T2-3a. Ambulance'!H191="",0,IF('T2-3a. Ambulance'!H191="No",0,1))</f>
        <v>1</v>
      </c>
      <c r="I191" s="11">
        <f>IF('T2-3a. Ambulance'!I191="",0,IF('T2-3a. Ambulance'!I191="No",0,1))</f>
        <v>0</v>
      </c>
      <c r="J191" s="11">
        <f>IF('T2-3a. Ambulance'!J191="",0,IF('T2-3a. Ambulance'!J191="No",0,1))</f>
        <v>0</v>
      </c>
      <c r="K191" s="11">
        <f>IF('T2-3a. Ambulance'!K191="",0,IF('T2-3a. Ambulance'!K191="No",0,1))</f>
        <v>0</v>
      </c>
      <c r="L191" s="11">
        <f>IF('T2-3a. Ambulance'!L191="",0,IF('T2-3a. Ambulance'!L191="No",0,1))</f>
        <v>0</v>
      </c>
    </row>
    <row r="192" spans="1:12">
      <c r="B192" s="5" t="s">
        <v>106</v>
      </c>
      <c r="C192" s="11">
        <f>IF('T2-3a. Ambulance'!C192="",0,IF('T2-3a. Ambulance'!C192="No",0,1))</f>
        <v>0</v>
      </c>
      <c r="D192" s="11">
        <f>IF('T2-3a. Ambulance'!D192="",0,IF('T2-3a. Ambulance'!D192="No",0,1))</f>
        <v>0</v>
      </c>
      <c r="E192" s="11">
        <f>IF('T2-3a. Ambulance'!E192="",0,IF('T2-3a. Ambulance'!E192="No",0,1))</f>
        <v>1</v>
      </c>
      <c r="F192" s="11">
        <f>IF('T2-3a. Ambulance'!F192="",0,IF('T2-3a. Ambulance'!F192="No",0,1))</f>
        <v>0</v>
      </c>
      <c r="G192" s="11">
        <f>IF('T2-3a. Ambulance'!G192="",0,IF('T2-3a. Ambulance'!G192="No",0,1))</f>
        <v>1</v>
      </c>
      <c r="H192" s="11">
        <f>IF('T2-3a. Ambulance'!H192="",0,IF('T2-3a. Ambulance'!H192="No",0,1))</f>
        <v>1</v>
      </c>
      <c r="I192" s="11">
        <f>IF('T2-3a. Ambulance'!I192="",0,IF('T2-3a. Ambulance'!I192="No",0,1))</f>
        <v>0</v>
      </c>
      <c r="J192" s="11">
        <f>IF('T2-3a. Ambulance'!J192="",0,IF('T2-3a. Ambulance'!J192="No",0,1))</f>
        <v>0</v>
      </c>
      <c r="K192" s="11">
        <f>IF('T2-3a. Ambulance'!K192="",0,IF('T2-3a. Ambulance'!K192="No",0,1))</f>
        <v>0</v>
      </c>
      <c r="L192" s="11">
        <f>IF('T2-3a. Ambulance'!L192="",0,IF('T2-3a. Ambulance'!L192="No",0,1))</f>
        <v>0</v>
      </c>
    </row>
    <row r="193" spans="1:12">
      <c r="B193" s="5" t="s">
        <v>178</v>
      </c>
      <c r="C193" s="11"/>
    </row>
    <row r="194" spans="1:12">
      <c r="B194" s="5"/>
      <c r="C194" s="11"/>
    </row>
    <row r="195" spans="1:12">
      <c r="A195" s="20">
        <v>27</v>
      </c>
      <c r="B195" s="5" t="s">
        <v>107</v>
      </c>
      <c r="C195" s="11"/>
    </row>
    <row r="196" spans="1:12">
      <c r="B196" s="6" t="s">
        <v>108</v>
      </c>
      <c r="C196" s="11"/>
    </row>
    <row r="197" spans="1:12">
      <c r="B197" s="6" t="s">
        <v>178</v>
      </c>
      <c r="C197" s="11"/>
    </row>
    <row r="198" spans="1:12">
      <c r="B198" s="6"/>
      <c r="C198" s="11"/>
    </row>
    <row r="199" spans="1:12" ht="25.5">
      <c r="A199" s="20">
        <v>28</v>
      </c>
      <c r="B199" s="5" t="s">
        <v>144</v>
      </c>
      <c r="C199" s="11"/>
    </row>
    <row r="200" spans="1:12">
      <c r="B200" s="6" t="s">
        <v>22</v>
      </c>
      <c r="C200" s="11"/>
    </row>
    <row r="201" spans="1:12">
      <c r="B201" s="6" t="s">
        <v>178</v>
      </c>
      <c r="C201" s="11"/>
    </row>
    <row r="202" spans="1:12">
      <c r="B202" s="6"/>
      <c r="C202" s="11"/>
    </row>
    <row r="203" spans="1:12">
      <c r="A203" s="20">
        <v>29</v>
      </c>
      <c r="B203" s="5" t="s">
        <v>109</v>
      </c>
      <c r="C203" s="11"/>
    </row>
    <row r="204" spans="1:12">
      <c r="B204" s="6" t="s">
        <v>110</v>
      </c>
      <c r="C204" s="11">
        <f>IF('T2-3a. Ambulance'!C204="yes",1,0)</f>
        <v>1</v>
      </c>
      <c r="D204" s="11">
        <f>IF('T2-3a. Ambulance'!D204="yes",1,0)</f>
        <v>1</v>
      </c>
      <c r="E204" s="11">
        <f>IF('T2-3a. Ambulance'!E204="yes",1,0)</f>
        <v>1</v>
      </c>
      <c r="F204" s="11">
        <f>IF('T2-3a. Ambulance'!F204="yes",1,0)</f>
        <v>1</v>
      </c>
      <c r="G204" s="11">
        <f>IF('T2-3a. Ambulance'!G204="yes",1,0)</f>
        <v>1</v>
      </c>
      <c r="H204" s="11">
        <f>IF('T2-3a. Ambulance'!H204="yes",1,0)</f>
        <v>1</v>
      </c>
      <c r="I204" s="11">
        <f>IF('T2-3a. Ambulance'!I204="yes",1,0)</f>
        <v>0</v>
      </c>
      <c r="J204" s="11">
        <f>IF('T2-3a. Ambulance'!J204="yes",1,0)</f>
        <v>1</v>
      </c>
      <c r="K204" s="11">
        <f>IF('T2-3a. Ambulance'!K204="yes",1,0)</f>
        <v>1</v>
      </c>
      <c r="L204" s="11">
        <f>IF('T2-3a. Ambulance'!L204="yes",1,0)</f>
        <v>0</v>
      </c>
    </row>
    <row r="205" spans="1:12">
      <c r="B205" s="6" t="s">
        <v>111</v>
      </c>
      <c r="C205" s="11">
        <f>IF('T2-3a. Ambulance'!C205="yes",1,0)</f>
        <v>0</v>
      </c>
      <c r="D205" s="11">
        <f>IF('T2-3a. Ambulance'!D205="yes",1,0)</f>
        <v>1</v>
      </c>
      <c r="E205" s="11">
        <f>IF('T2-3a. Ambulance'!E205="yes",1,0)</f>
        <v>1</v>
      </c>
      <c r="F205" s="11">
        <f>IF('T2-3a. Ambulance'!F205="yes",1,0)</f>
        <v>1</v>
      </c>
      <c r="G205" s="11">
        <f>IF('T2-3a. Ambulance'!G205="yes",1,0)</f>
        <v>0</v>
      </c>
      <c r="H205" s="11">
        <f>IF('T2-3a. Ambulance'!H205="yes",1,0)</f>
        <v>0</v>
      </c>
      <c r="I205" s="11">
        <f>IF('T2-3a. Ambulance'!I205="yes",1,0)</f>
        <v>0</v>
      </c>
      <c r="J205" s="11">
        <f>IF('T2-3a. Ambulance'!J205="yes",1,0)</f>
        <v>1</v>
      </c>
      <c r="K205" s="11">
        <f>IF('T2-3a. Ambulance'!K205="yes",1,0)</f>
        <v>1</v>
      </c>
      <c r="L205" s="11">
        <f>IF('T2-3a. Ambulance'!L205="yes",1,0)</f>
        <v>0</v>
      </c>
    </row>
    <row r="206" spans="1:12">
      <c r="B206" s="6" t="s">
        <v>112</v>
      </c>
      <c r="C206" s="11">
        <f>IF('T2-3a. Ambulance'!C206="yes",1,0)</f>
        <v>0</v>
      </c>
      <c r="D206" s="11">
        <f>IF('T2-3a. Ambulance'!D206="yes",1,0)</f>
        <v>0</v>
      </c>
      <c r="E206" s="11">
        <f>IF('T2-3a. Ambulance'!E206="yes",1,0)</f>
        <v>0</v>
      </c>
      <c r="F206" s="11">
        <f>IF('T2-3a. Ambulance'!F206="yes",1,0)</f>
        <v>0</v>
      </c>
      <c r="G206" s="11">
        <f>IF('T2-3a. Ambulance'!G206="yes",1,0)</f>
        <v>0</v>
      </c>
      <c r="H206" s="11">
        <f>IF('T2-3a. Ambulance'!H206="yes",1,0)</f>
        <v>1</v>
      </c>
      <c r="I206" s="11">
        <f>IF('T2-3a. Ambulance'!I206="yes",1,0)</f>
        <v>0</v>
      </c>
      <c r="J206" s="11">
        <f>IF('T2-3a. Ambulance'!J206="yes",1,0)</f>
        <v>0</v>
      </c>
      <c r="K206" s="11">
        <f>IF('T2-3a. Ambulance'!K206="yes",1,0)</f>
        <v>0</v>
      </c>
      <c r="L206" s="11">
        <f>IF('T2-3a. Ambulance'!L206="yes",1,0)</f>
        <v>1</v>
      </c>
    </row>
    <row r="207" spans="1:12">
      <c r="B207" s="6" t="s">
        <v>178</v>
      </c>
      <c r="C207" s="11"/>
    </row>
    <row r="208" spans="1:12">
      <c r="B208" s="6"/>
      <c r="C208" s="11"/>
    </row>
    <row r="209" spans="1:12">
      <c r="A209" s="20">
        <v>30</v>
      </c>
      <c r="B209" s="5" t="s">
        <v>113</v>
      </c>
      <c r="C209" s="11"/>
    </row>
    <row r="210" spans="1:12">
      <c r="B210" s="6" t="s">
        <v>114</v>
      </c>
      <c r="C210" s="11">
        <f>IF('T2-3a. Ambulance'!C210="yes",1,0)</f>
        <v>0</v>
      </c>
      <c r="D210" s="11">
        <f>IF('T2-3a. Ambulance'!D210="yes",1,0)</f>
        <v>0</v>
      </c>
      <c r="E210" s="11">
        <f>IF('T2-3a. Ambulance'!E210="yes",1,0)</f>
        <v>1</v>
      </c>
      <c r="F210" s="11">
        <f>IF('T2-3a. Ambulance'!F210="yes",1,0)</f>
        <v>0</v>
      </c>
      <c r="G210" s="11">
        <f>IF('T2-3a. Ambulance'!G210="yes",1,0)</f>
        <v>1</v>
      </c>
      <c r="H210" s="11">
        <f>IF('T2-3a. Ambulance'!H210="yes",1,0)</f>
        <v>0</v>
      </c>
      <c r="I210" s="11">
        <f>IF('T2-3a. Ambulance'!I210="yes",1,0)</f>
        <v>0</v>
      </c>
      <c r="J210" s="11">
        <f>IF('T2-3a. Ambulance'!J210="yes",1,0)</f>
        <v>1</v>
      </c>
      <c r="K210" s="11">
        <f>IF('T2-3a. Ambulance'!K210="yes",1,0)</f>
        <v>1</v>
      </c>
      <c r="L210" s="11">
        <f>IF('T2-3a. Ambulance'!L210="yes",1,0)</f>
        <v>1</v>
      </c>
    </row>
    <row r="211" spans="1:12">
      <c r="B211" s="6" t="s">
        <v>115</v>
      </c>
      <c r="C211" s="11">
        <f>IF('T2-3a. Ambulance'!C211="yes",1,0)</f>
        <v>1</v>
      </c>
      <c r="D211" s="11">
        <f>IF('T2-3a. Ambulance'!D211="yes",1,0)</f>
        <v>1</v>
      </c>
      <c r="E211" s="11">
        <f>IF('T2-3a. Ambulance'!E211="yes",1,0)</f>
        <v>1</v>
      </c>
      <c r="F211" s="11">
        <f>IF('T2-3a. Ambulance'!F211="yes",1,0)</f>
        <v>0</v>
      </c>
      <c r="G211" s="11">
        <f>IF('T2-3a. Ambulance'!G211="yes",1,0)</f>
        <v>1</v>
      </c>
      <c r="H211" s="11">
        <f>IF('T2-3a. Ambulance'!H211="yes",1,0)</f>
        <v>1</v>
      </c>
      <c r="I211" s="11">
        <f>IF('T2-3a. Ambulance'!I211="yes",1,0)</f>
        <v>0</v>
      </c>
      <c r="J211" s="11">
        <f>IF('T2-3a. Ambulance'!J211="yes",1,0)</f>
        <v>1</v>
      </c>
      <c r="K211" s="11">
        <f>IF('T2-3a. Ambulance'!K211="yes",1,0)</f>
        <v>1</v>
      </c>
      <c r="L211" s="11">
        <f>IF('T2-3a. Ambulance'!L211="yes",1,0)</f>
        <v>1</v>
      </c>
    </row>
    <row r="212" spans="1:12">
      <c r="B212" s="6" t="s">
        <v>112</v>
      </c>
      <c r="C212" s="11">
        <f>IF('T2-3a. Ambulance'!C212="yes",1,0)</f>
        <v>0</v>
      </c>
      <c r="D212" s="11">
        <f>IF('T2-3a. Ambulance'!D212="yes",1,0)</f>
        <v>0</v>
      </c>
      <c r="E212" s="11">
        <f>IF('T2-3a. Ambulance'!E212="yes",1,0)</f>
        <v>0</v>
      </c>
      <c r="F212" s="11">
        <f>IF('T2-3a. Ambulance'!F212="yes",1,0)</f>
        <v>1</v>
      </c>
      <c r="G212" s="11">
        <f>IF('T2-3a. Ambulance'!G212="yes",1,0)</f>
        <v>0</v>
      </c>
      <c r="H212" s="11">
        <f>IF('T2-3a. Ambulance'!H212="yes",1,0)</f>
        <v>0</v>
      </c>
      <c r="I212" s="11">
        <f>IF('T2-3a. Ambulance'!I212="yes",1,0)</f>
        <v>0</v>
      </c>
      <c r="J212" s="11">
        <f>IF('T2-3a. Ambulance'!J212="yes",1,0)</f>
        <v>0</v>
      </c>
      <c r="K212" s="11">
        <f>IF('T2-3a. Ambulance'!K212="yes",1,0)</f>
        <v>0</v>
      </c>
      <c r="L212" s="11">
        <f>IF('T2-3a. Ambulance'!L212="yes",1,0)</f>
        <v>1</v>
      </c>
    </row>
    <row r="213" spans="1:12">
      <c r="B213" s="2" t="s">
        <v>178</v>
      </c>
      <c r="C213" s="11"/>
    </row>
    <row r="214" spans="1:12">
      <c r="A214" s="52"/>
      <c r="B214" s="53"/>
      <c r="C214" s="48"/>
      <c r="D214" s="48"/>
      <c r="E214" s="48"/>
      <c r="F214" s="48"/>
      <c r="G214" s="48"/>
      <c r="H214" s="48"/>
      <c r="I214" s="48"/>
      <c r="J214" s="48"/>
      <c r="K214" s="48"/>
      <c r="L214" s="48"/>
    </row>
    <row r="215" spans="1:12">
      <c r="A215" s="20" t="s">
        <v>52</v>
      </c>
      <c r="B215" s="2" t="s">
        <v>53</v>
      </c>
      <c r="C215" s="11"/>
    </row>
    <row r="216" spans="1:12">
      <c r="C216" s="11"/>
    </row>
    <row r="217" spans="1:12">
      <c r="C217" s="11"/>
    </row>
    <row r="218" spans="1:12">
      <c r="C218" s="11"/>
    </row>
    <row r="219" spans="1:12">
      <c r="C219" s="11"/>
    </row>
    <row r="220" spans="1:12">
      <c r="C220" s="11"/>
    </row>
    <row r="221" spans="1:12">
      <c r="C221" s="11"/>
    </row>
    <row r="222" spans="1:12">
      <c r="C222" s="11"/>
    </row>
    <row r="223" spans="1:12">
      <c r="C223" s="11"/>
    </row>
    <row r="224" spans="1:12">
      <c r="C224" s="11"/>
    </row>
    <row r="225" spans="3:3">
      <c r="C225" s="11"/>
    </row>
    <row r="226" spans="3:3">
      <c r="C226" s="11"/>
    </row>
    <row r="227" spans="3:3">
      <c r="C227" s="11"/>
    </row>
    <row r="228" spans="3:3">
      <c r="C228" s="11"/>
    </row>
    <row r="229" spans="3:3">
      <c r="C229" s="11"/>
    </row>
    <row r="230" spans="3:3">
      <c r="C230" s="11"/>
    </row>
    <row r="231" spans="3:3">
      <c r="C231" s="11"/>
    </row>
    <row r="232" spans="3:3">
      <c r="C232" s="11"/>
    </row>
    <row r="233" spans="3:3">
      <c r="C233" s="11"/>
    </row>
    <row r="234" spans="3:3">
      <c r="C234" s="11"/>
    </row>
    <row r="235" spans="3:3">
      <c r="C235" s="11"/>
    </row>
    <row r="236" spans="3:3">
      <c r="C236" s="11"/>
    </row>
    <row r="237" spans="3:3">
      <c r="C237" s="11"/>
    </row>
    <row r="238" spans="3:3">
      <c r="C238" s="11"/>
    </row>
    <row r="239" spans="3:3">
      <c r="C239" s="11"/>
    </row>
    <row r="240" spans="3:3">
      <c r="C240" s="11"/>
    </row>
    <row r="241" spans="3:3">
      <c r="C241" s="11"/>
    </row>
    <row r="242" spans="3:3">
      <c r="C242" s="11"/>
    </row>
    <row r="243" spans="3:3">
      <c r="C243" s="11"/>
    </row>
    <row r="244" spans="3:3">
      <c r="C244" s="11"/>
    </row>
    <row r="245" spans="3:3">
      <c r="C245" s="11"/>
    </row>
    <row r="246" spans="3:3">
      <c r="C246" s="11"/>
    </row>
    <row r="247" spans="3:3">
      <c r="C247" s="11"/>
    </row>
    <row r="248" spans="3:3">
      <c r="C248" s="11"/>
    </row>
    <row r="249" spans="3:3">
      <c r="C249" s="11"/>
    </row>
    <row r="250" spans="3:3">
      <c r="C250" s="11"/>
    </row>
    <row r="251" spans="3:3">
      <c r="C251" s="11"/>
    </row>
    <row r="252" spans="3:3">
      <c r="C252" s="11"/>
    </row>
    <row r="253" spans="3:3">
      <c r="C253" s="11"/>
    </row>
    <row r="254" spans="3:3">
      <c r="C254" s="11"/>
    </row>
    <row r="255" spans="3:3">
      <c r="C255" s="11"/>
    </row>
    <row r="256" spans="3:3">
      <c r="C256" s="11"/>
    </row>
    <row r="257" spans="3:3">
      <c r="C257" s="11"/>
    </row>
    <row r="258" spans="3:3">
      <c r="C258" s="11"/>
    </row>
    <row r="259" spans="3:3">
      <c r="C259" s="11"/>
    </row>
    <row r="260" spans="3:3">
      <c r="C260" s="11"/>
    </row>
    <row r="261" spans="3:3">
      <c r="C261" s="11"/>
    </row>
    <row r="262" spans="3:3">
      <c r="C262" s="11"/>
    </row>
    <row r="263" spans="3:3">
      <c r="C263" s="11"/>
    </row>
    <row r="264" spans="3:3">
      <c r="C264" s="11"/>
    </row>
    <row r="265" spans="3:3">
      <c r="C265" s="11"/>
    </row>
    <row r="266" spans="3:3">
      <c r="C266" s="11"/>
    </row>
    <row r="267" spans="3:3">
      <c r="C267" s="11"/>
    </row>
  </sheetData>
  <phoneticPr fontId="2"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201"/>
  <sheetViews>
    <sheetView zoomScale="75" workbookViewId="0">
      <selection activeCell="B1" sqref="B1"/>
    </sheetView>
  </sheetViews>
  <sheetFormatPr defaultRowHeight="12.75"/>
  <cols>
    <col min="1" max="1" width="6.28515625" style="20" customWidth="1"/>
    <col min="2" max="2" width="73.5703125" style="12" customWidth="1"/>
    <col min="3" max="3" width="10.85546875" style="12" bestFit="1" customWidth="1"/>
    <col min="4" max="16384" width="9.140625" style="11"/>
  </cols>
  <sheetData>
    <row r="1" spans="1:12" ht="15.75">
      <c r="A1" s="19"/>
      <c r="B1" s="75" t="s">
        <v>322</v>
      </c>
      <c r="C1" s="3"/>
    </row>
    <row r="2" spans="1:12">
      <c r="B2" s="3"/>
      <c r="C2" s="3"/>
    </row>
    <row r="3" spans="1:12">
      <c r="A3" s="51"/>
      <c r="B3" s="43"/>
      <c r="C3" s="44" t="s">
        <v>214</v>
      </c>
      <c r="D3" s="45" t="s">
        <v>116</v>
      </c>
      <c r="E3" s="45" t="s">
        <v>142</v>
      </c>
      <c r="F3" s="45" t="s">
        <v>123</v>
      </c>
      <c r="G3" s="45" t="s">
        <v>164</v>
      </c>
      <c r="H3" s="45" t="s">
        <v>165</v>
      </c>
      <c r="I3" s="45" t="s">
        <v>192</v>
      </c>
      <c r="J3" s="45" t="s">
        <v>132</v>
      </c>
      <c r="K3" s="45" t="s">
        <v>138</v>
      </c>
      <c r="L3" s="45" t="s">
        <v>146</v>
      </c>
    </row>
    <row r="5" spans="1:12">
      <c r="A5" s="19"/>
      <c r="B5" s="5" t="s">
        <v>49</v>
      </c>
      <c r="C5" s="11">
        <f>SUM('T2-1b. Hospital index'!C102:C104)</f>
        <v>0</v>
      </c>
      <c r="D5" s="11">
        <f>SUM('T2-1b. Hospital index'!D102:D104)</f>
        <v>0</v>
      </c>
      <c r="E5" s="11">
        <f>SUM('T2-1b. Hospital index'!E102:E104)</f>
        <v>0</v>
      </c>
      <c r="F5" s="11">
        <f>SUM('T2-1b. Hospital index'!F102:F104)</f>
        <v>0</v>
      </c>
      <c r="G5" s="11">
        <f>SUM('T2-1b. Hospital index'!G102:G104)</f>
        <v>0</v>
      </c>
      <c r="H5" s="11">
        <f>SUM('T2-1b. Hospital index'!H102:H104)</f>
        <v>0.5</v>
      </c>
      <c r="I5" s="11">
        <f>SUM('T2-1b. Hospital index'!I102:I104)</f>
        <v>0</v>
      </c>
      <c r="J5" s="11">
        <f>SUM('T2-1b. Hospital index'!J102:J104)</f>
        <v>0</v>
      </c>
      <c r="K5" s="11">
        <f>SUM('T2-1b. Hospital index'!K102:K104)</f>
        <v>0</v>
      </c>
      <c r="L5" s="11">
        <f>SUM('T2-1b. Hospital index'!L102:L104)</f>
        <v>0</v>
      </c>
    </row>
    <row r="6" spans="1:12">
      <c r="A6" s="19"/>
      <c r="B6" s="24"/>
      <c r="C6" s="11"/>
    </row>
    <row r="7" spans="1:12">
      <c r="A7" s="7" t="s">
        <v>187</v>
      </c>
      <c r="B7" s="24"/>
      <c r="C7" s="11"/>
    </row>
    <row r="8" spans="1:12">
      <c r="A8" s="19"/>
      <c r="B8" s="5" t="s">
        <v>0</v>
      </c>
      <c r="C8" s="11">
        <f>SUM('T2-1b. Hospital index'!C8:C41)</f>
        <v>3</v>
      </c>
      <c r="D8" s="11">
        <f>SUM('T2-1b. Hospital index'!D8:D41)</f>
        <v>0</v>
      </c>
      <c r="E8" s="11">
        <f>SUM('T2-1b. Hospital index'!E8:E41)</f>
        <v>2</v>
      </c>
      <c r="F8" s="11">
        <f>SUM('T2-1b. Hospital index'!F8:F41)</f>
        <v>0</v>
      </c>
      <c r="G8" s="11">
        <f>SUM('T2-1b. Hospital index'!G8:G41)</f>
        <v>1</v>
      </c>
      <c r="H8" s="11">
        <f>SUM('T2-1b. Hospital index'!H8:H41)</f>
        <v>4</v>
      </c>
      <c r="I8" s="11">
        <f>SUM('T2-1b. Hospital index'!I8:I41)</f>
        <v>2</v>
      </c>
      <c r="J8" s="11">
        <f>SUM('T2-1b. Hospital index'!J8:J41)</f>
        <v>0</v>
      </c>
      <c r="K8" s="11">
        <f>SUM('T2-1b. Hospital index'!K8:K41)</f>
        <v>1</v>
      </c>
      <c r="L8" s="11">
        <f>SUM('T2-1b. Hospital index'!L8:L41)</f>
        <v>0</v>
      </c>
    </row>
    <row r="9" spans="1:12">
      <c r="A9" s="19"/>
      <c r="B9" s="5" t="s">
        <v>25</v>
      </c>
      <c r="C9" s="11">
        <f>SUM('T2-1b. Hospital index'!C48:C81)</f>
        <v>1</v>
      </c>
      <c r="D9" s="11">
        <f>SUM('T2-1b. Hospital index'!D48:D81)</f>
        <v>4</v>
      </c>
      <c r="E9" s="11">
        <f>SUM('T2-1b. Hospital index'!E48:E81)</f>
        <v>4</v>
      </c>
      <c r="F9" s="11">
        <f>SUM('T2-1b. Hospital index'!F48:F81)</f>
        <v>3</v>
      </c>
      <c r="G9" s="11">
        <f>SUM('T2-1b. Hospital index'!G48:G81)</f>
        <v>5</v>
      </c>
      <c r="H9" s="11">
        <f>SUM('T2-1b. Hospital index'!H48:H81)</f>
        <v>5</v>
      </c>
      <c r="I9" s="11">
        <f>SUM('T2-1b. Hospital index'!I48:I81)</f>
        <v>3</v>
      </c>
      <c r="J9" s="11">
        <f>SUM('T2-1b. Hospital index'!J48:J81)</f>
        <v>0</v>
      </c>
      <c r="K9" s="11">
        <f>SUM('T2-1b. Hospital index'!K48:K81)</f>
        <v>3</v>
      </c>
      <c r="L9" s="11">
        <f>SUM('T2-1b. Hospital index'!L48:L81)</f>
        <v>3</v>
      </c>
    </row>
    <row r="10" spans="1:12">
      <c r="A10" s="19"/>
      <c r="B10" s="5" t="s">
        <v>42</v>
      </c>
      <c r="C10" s="32">
        <f>SUM('T2-1b. Hospital index'!C91:C94)</f>
        <v>0.66666666666666663</v>
      </c>
      <c r="D10" s="11">
        <f>SUM('T2-1b. Hospital index'!D91:D94)</f>
        <v>0</v>
      </c>
      <c r="E10" s="11">
        <f>SUM('T2-1b. Hospital index'!E91:E94)</f>
        <v>0</v>
      </c>
      <c r="F10" s="11">
        <f>SUM('T2-1b. Hospital index'!F91:F94)</f>
        <v>0</v>
      </c>
      <c r="G10" s="32">
        <f>SUM('T2-1b. Hospital index'!G91:G94)</f>
        <v>0.33333333333333331</v>
      </c>
      <c r="H10" s="32">
        <f>SUM('T2-1b. Hospital index'!H91:H94)</f>
        <v>0.66666666666666663</v>
      </c>
      <c r="I10" s="32">
        <f>SUM('T2-1b. Hospital index'!I91:I94)</f>
        <v>0</v>
      </c>
      <c r="J10" s="11">
        <f>SUM('T2-1b. Hospital index'!J91:J94)</f>
        <v>0</v>
      </c>
      <c r="K10" s="11">
        <f>SUM('T2-1b. Hospital index'!K91:K94)</f>
        <v>0</v>
      </c>
      <c r="L10" s="11">
        <f>SUM('T2-1b. Hospital index'!L91:L94)</f>
        <v>0</v>
      </c>
    </row>
    <row r="11" spans="1:12">
      <c r="A11" s="19"/>
      <c r="B11" s="5" t="s">
        <v>57</v>
      </c>
      <c r="C11" s="11">
        <f>SUM('T2-1b. Hospital index'!C113:C122)</f>
        <v>1.5</v>
      </c>
      <c r="D11" s="11">
        <f>SUM('T2-1b. Hospital index'!D113:D122)</f>
        <v>0</v>
      </c>
      <c r="E11" s="11">
        <f>SUM('T2-1b. Hospital index'!E113:E122)</f>
        <v>0.67999999999999994</v>
      </c>
      <c r="F11" s="11">
        <f>SUM('T2-1b. Hospital index'!F113:F122)</f>
        <v>0</v>
      </c>
      <c r="G11" s="11">
        <f>SUM('T2-1b. Hospital index'!G113:G122)</f>
        <v>0.6</v>
      </c>
      <c r="H11" s="11">
        <f>SUM('T2-1b. Hospital index'!H113:H122)</f>
        <v>2</v>
      </c>
      <c r="I11" s="11">
        <f>SUM('T2-1b. Hospital index'!I113:I122)</f>
        <v>0</v>
      </c>
      <c r="J11" s="11">
        <f>SUM('T2-1b. Hospital index'!J113:J122)</f>
        <v>0</v>
      </c>
      <c r="K11" s="11">
        <f>SUM('T2-1b. Hospital index'!K113:K122)</f>
        <v>1.02</v>
      </c>
      <c r="L11" s="11">
        <f>SUM('T2-1b. Hospital index'!L113:L122)</f>
        <v>0</v>
      </c>
    </row>
    <row r="12" spans="1:12">
      <c r="A12" s="19"/>
      <c r="B12" s="5" t="s">
        <v>64</v>
      </c>
      <c r="C12" s="11">
        <f>SUM('T2-1b. Hospital index'!C168:C192)</f>
        <v>1</v>
      </c>
      <c r="D12" s="11">
        <f>SUM('T2-1b. Hospital index'!D168:D192)</f>
        <v>1</v>
      </c>
      <c r="E12" s="11">
        <f>SUM('T2-1b. Hospital index'!E168:E192)</f>
        <v>4</v>
      </c>
      <c r="F12" s="11">
        <f>SUM('T2-1b. Hospital index'!F168:F192)</f>
        <v>2</v>
      </c>
      <c r="G12" s="11">
        <f>SUM('T2-1b. Hospital index'!G168:G192)</f>
        <v>4</v>
      </c>
      <c r="H12" s="11">
        <f>SUM('T2-1b. Hospital index'!H168:H192)</f>
        <v>5</v>
      </c>
      <c r="I12" s="11">
        <f>SUM('T2-1b. Hospital index'!I168:I192)</f>
        <v>2</v>
      </c>
      <c r="J12" s="11">
        <f>SUM('T2-1b. Hospital index'!J168:J192)</f>
        <v>1</v>
      </c>
      <c r="K12" s="11">
        <f>SUM('T2-1b. Hospital index'!K168:K192)</f>
        <v>0</v>
      </c>
      <c r="L12" s="11">
        <f>SUM('T2-1b. Hospital index'!L168:L192)</f>
        <v>0</v>
      </c>
    </row>
    <row r="13" spans="1:12" s="31" customFormat="1">
      <c r="A13" s="30"/>
      <c r="B13" s="25" t="s">
        <v>185</v>
      </c>
      <c r="C13" s="33">
        <f>SUM(C8:C12)</f>
        <v>7.166666666666667</v>
      </c>
      <c r="D13" s="31">
        <f>SUM(D8:D12)</f>
        <v>5</v>
      </c>
      <c r="E13" s="31">
        <f t="shared" ref="E13:L13" si="0">SUM(E8:E12)</f>
        <v>10.68</v>
      </c>
      <c r="F13" s="31">
        <f t="shared" si="0"/>
        <v>5</v>
      </c>
      <c r="G13" s="33">
        <f t="shared" si="0"/>
        <v>10.933333333333334</v>
      </c>
      <c r="H13" s="33">
        <f t="shared" si="0"/>
        <v>16.666666666666664</v>
      </c>
      <c r="I13" s="33">
        <f t="shared" si="0"/>
        <v>7</v>
      </c>
      <c r="J13" s="31">
        <f t="shared" si="0"/>
        <v>1</v>
      </c>
      <c r="K13" s="31">
        <f t="shared" si="0"/>
        <v>5.0199999999999996</v>
      </c>
      <c r="L13" s="31">
        <f t="shared" si="0"/>
        <v>3</v>
      </c>
    </row>
    <row r="14" spans="1:12">
      <c r="A14" s="19"/>
      <c r="B14" s="25"/>
      <c r="C14" s="11"/>
    </row>
    <row r="15" spans="1:12">
      <c r="A15" s="19"/>
      <c r="B15" s="5" t="s">
        <v>186</v>
      </c>
      <c r="C15" s="11">
        <f>SUM('T2-1b. Hospital index'!C204:C212)</f>
        <v>2</v>
      </c>
      <c r="D15" s="11">
        <f>SUM('T2-1b. Hospital index'!D204:D212)</f>
        <v>3</v>
      </c>
      <c r="E15" s="11">
        <f>SUM('T2-1b. Hospital index'!E204:E212)</f>
        <v>5</v>
      </c>
      <c r="F15" s="11">
        <f>SUM('T2-1b. Hospital index'!F204:F212)</f>
        <v>3</v>
      </c>
      <c r="G15" s="11">
        <f>SUM('T2-1b. Hospital index'!G204:G212)</f>
        <v>3</v>
      </c>
      <c r="H15" s="11">
        <f>SUM('T2-1b. Hospital index'!H204:H212)</f>
        <v>3</v>
      </c>
      <c r="I15" s="11">
        <f>SUM('T2-1b. Hospital index'!I204:I212)</f>
        <v>6</v>
      </c>
      <c r="J15" s="11">
        <f>SUM('T2-1b. Hospital index'!J204:J212)</f>
        <v>5</v>
      </c>
      <c r="K15" s="11">
        <f>SUM('T2-1b. Hospital index'!K204:K212)</f>
        <v>4</v>
      </c>
      <c r="L15" s="11">
        <f>SUM('T2-1b. Hospital index'!L204:L212)</f>
        <v>5</v>
      </c>
    </row>
    <row r="16" spans="1:12">
      <c r="A16" s="19"/>
      <c r="B16" s="5"/>
      <c r="C16" s="11"/>
    </row>
    <row r="17" spans="1:12">
      <c r="A17" s="7" t="s">
        <v>188</v>
      </c>
      <c r="B17" s="6"/>
      <c r="C17" s="11"/>
    </row>
    <row r="18" spans="1:12">
      <c r="A18" s="19"/>
      <c r="B18" s="5" t="s">
        <v>0</v>
      </c>
      <c r="C18" s="11">
        <f>SUM('T2-2b. Medlab index'!C8:C41)</f>
        <v>3</v>
      </c>
      <c r="D18" s="11">
        <f>SUM('T2-2b. Medlab index'!D8:D41)</f>
        <v>0</v>
      </c>
      <c r="E18" s="11">
        <f>SUM('T2-2b. Medlab index'!E8:E41)</f>
        <v>1</v>
      </c>
      <c r="F18" s="11">
        <f>SUM('T2-2b. Medlab index'!F8:F41)</f>
        <v>0</v>
      </c>
      <c r="G18" s="11">
        <f>SUM('T2-2b. Medlab index'!G8:G41)</f>
        <v>1</v>
      </c>
      <c r="H18" s="11">
        <f>SUM('T2-2b. Medlab index'!H8:H41)</f>
        <v>4</v>
      </c>
      <c r="I18" s="11">
        <f>SUM('T2-2b. Medlab index'!I8:I41)</f>
        <v>2</v>
      </c>
      <c r="J18" s="11">
        <f>SUM('T2-2b. Medlab index'!J8:J41)</f>
        <v>0</v>
      </c>
      <c r="K18" s="11">
        <f>SUM('T2-2b. Medlab index'!K8:K41)</f>
        <v>1</v>
      </c>
      <c r="L18" s="11">
        <f>SUM('T2-2b. Medlab index'!L8:L41)</f>
        <v>0</v>
      </c>
    </row>
    <row r="19" spans="1:12">
      <c r="A19" s="19"/>
      <c r="B19" s="5" t="s">
        <v>25</v>
      </c>
      <c r="C19" s="11">
        <f>SUM('T2-2b. Medlab index'!C48:C81)</f>
        <v>1</v>
      </c>
      <c r="D19" s="11">
        <f>SUM('T2-2b. Medlab index'!D48:D81)</f>
        <v>4</v>
      </c>
      <c r="E19" s="11">
        <f>SUM('T2-2b. Medlab index'!E48:E81)</f>
        <v>4</v>
      </c>
      <c r="F19" s="11">
        <f>SUM('T2-2b. Medlab index'!F48:F81)</f>
        <v>3</v>
      </c>
      <c r="G19" s="11">
        <f>SUM('T2-2b. Medlab index'!G48:G81)</f>
        <v>5</v>
      </c>
      <c r="H19" s="11">
        <f>SUM('T2-2b. Medlab index'!H48:H81)</f>
        <v>5</v>
      </c>
      <c r="I19" s="11">
        <f>SUM('T2-2b. Medlab index'!I48:I81)</f>
        <v>3</v>
      </c>
      <c r="J19" s="11">
        <f>SUM('T2-2b. Medlab index'!J48:J81)</f>
        <v>1</v>
      </c>
      <c r="K19" s="11">
        <f>SUM('T2-2b. Medlab index'!K48:K81)</f>
        <v>1</v>
      </c>
      <c r="L19" s="11">
        <f>SUM('T2-2b. Medlab index'!L48:L81)</f>
        <v>3</v>
      </c>
    </row>
    <row r="20" spans="1:12">
      <c r="A20" s="19"/>
      <c r="B20" s="5" t="s">
        <v>42</v>
      </c>
      <c r="C20" s="11">
        <f>SUM('T2-2b. Medlab index'!C91:C94)</f>
        <v>0</v>
      </c>
      <c r="D20" s="11">
        <f>SUM('T2-2b. Medlab index'!D91:D94)</f>
        <v>0</v>
      </c>
      <c r="E20" s="11">
        <f>SUM('T2-2b. Medlab index'!E91:E94)</f>
        <v>0</v>
      </c>
      <c r="F20" s="11">
        <f>SUM('T2-2b. Medlab index'!F91:F94)</f>
        <v>0</v>
      </c>
      <c r="G20" s="32">
        <f>SUM('T2-2b. Medlab index'!G91:G94)</f>
        <v>0.33333333333333331</v>
      </c>
      <c r="H20" s="32">
        <f>SUM('T2-2b. Medlab index'!H91:H94)</f>
        <v>0.66666666666666663</v>
      </c>
      <c r="I20" s="32">
        <f>SUM('T2-2b. Medlab index'!I91:I94)</f>
        <v>0</v>
      </c>
      <c r="J20" s="11">
        <f>SUM('T2-2b. Medlab index'!J91:J94)</f>
        <v>0</v>
      </c>
      <c r="K20" s="11">
        <f>SUM('T2-2b. Medlab index'!K91:K94)</f>
        <v>0</v>
      </c>
      <c r="L20" s="11">
        <f>SUM('T2-2b. Medlab index'!L91:L94)</f>
        <v>0</v>
      </c>
    </row>
    <row r="21" spans="1:12">
      <c r="A21" s="19"/>
      <c r="B21" s="5" t="s">
        <v>57</v>
      </c>
      <c r="C21" s="11">
        <f>SUM('T2-2b. Medlab index'!C113:C122)</f>
        <v>1.5</v>
      </c>
      <c r="D21" s="11">
        <f>SUM('T2-2b. Medlab index'!D113:D122)</f>
        <v>0</v>
      </c>
      <c r="E21" s="11">
        <f>SUM('T2-2b. Medlab index'!E113:E122)</f>
        <v>0.67999999999999994</v>
      </c>
      <c r="F21" s="11">
        <f>SUM('T2-2b. Medlab index'!F113:F122)</f>
        <v>0</v>
      </c>
      <c r="G21" s="11">
        <f>SUM('T2-2b. Medlab index'!G113:G122)</f>
        <v>0.6</v>
      </c>
      <c r="H21" s="11">
        <f>SUM('T2-2b. Medlab index'!H113:H122)</f>
        <v>2</v>
      </c>
      <c r="I21" s="11">
        <f>SUM('T2-2b. Medlab index'!I113:I122)</f>
        <v>0</v>
      </c>
      <c r="J21" s="11">
        <f>SUM('T2-2b. Medlab index'!J113:J122)</f>
        <v>0</v>
      </c>
      <c r="K21" s="11">
        <f>SUM('T2-2b. Medlab index'!K113:K122)</f>
        <v>1.02</v>
      </c>
      <c r="L21" s="11">
        <f>SUM('T2-2b. Medlab index'!L113:L122)</f>
        <v>0</v>
      </c>
    </row>
    <row r="22" spans="1:12">
      <c r="A22" s="19"/>
      <c r="B22" s="5" t="s">
        <v>64</v>
      </c>
      <c r="C22" s="11">
        <f>SUM('T2-2b. Medlab index'!C168:C192)</f>
        <v>1</v>
      </c>
      <c r="D22" s="11">
        <f>SUM('T2-2b. Medlab index'!D168:D192)</f>
        <v>1</v>
      </c>
      <c r="E22" s="11">
        <f>SUM('T2-2b. Medlab index'!E168:E192)</f>
        <v>4</v>
      </c>
      <c r="F22" s="11">
        <f>SUM('T2-2b. Medlab index'!F168:F192)</f>
        <v>2</v>
      </c>
      <c r="G22" s="11">
        <f>SUM('T2-2b. Medlab index'!G168:G192)</f>
        <v>4</v>
      </c>
      <c r="H22" s="11">
        <f>SUM('T2-2b. Medlab index'!H168:H192)</f>
        <v>5</v>
      </c>
      <c r="I22" s="11">
        <f>SUM('T2-2b. Medlab index'!I168:I192)</f>
        <v>0</v>
      </c>
      <c r="J22" s="11">
        <f>SUM('T2-2b. Medlab index'!J168:J192)</f>
        <v>0</v>
      </c>
      <c r="K22" s="11">
        <f>SUM('T2-2b. Medlab index'!K168:K192)</f>
        <v>0</v>
      </c>
      <c r="L22" s="11">
        <f>SUM('T2-2b. Medlab index'!L168:L192)</f>
        <v>0</v>
      </c>
    </row>
    <row r="23" spans="1:12">
      <c r="A23" s="19"/>
      <c r="B23" s="26" t="s">
        <v>185</v>
      </c>
      <c r="C23" s="31">
        <f>SUM(C18:C22)</f>
        <v>6.5</v>
      </c>
      <c r="D23" s="31">
        <f>SUM(D18:D22)</f>
        <v>5</v>
      </c>
      <c r="E23" s="31">
        <f t="shared" ref="E23:L23" si="1">SUM(E18:E22)</f>
        <v>9.68</v>
      </c>
      <c r="F23" s="31">
        <f t="shared" si="1"/>
        <v>5</v>
      </c>
      <c r="G23" s="33">
        <f t="shared" si="1"/>
        <v>10.933333333333334</v>
      </c>
      <c r="H23" s="33">
        <f t="shared" si="1"/>
        <v>16.666666666666664</v>
      </c>
      <c r="I23" s="33">
        <f t="shared" si="1"/>
        <v>5</v>
      </c>
      <c r="J23" s="31">
        <f t="shared" si="1"/>
        <v>1</v>
      </c>
      <c r="K23" s="31">
        <f t="shared" si="1"/>
        <v>3.02</v>
      </c>
      <c r="L23" s="31">
        <f t="shared" si="1"/>
        <v>3</v>
      </c>
    </row>
    <row r="24" spans="1:12">
      <c r="A24" s="19"/>
      <c r="B24" s="26"/>
      <c r="C24" s="11"/>
    </row>
    <row r="25" spans="1:12">
      <c r="A25" s="19"/>
      <c r="B25" s="6" t="s">
        <v>186</v>
      </c>
      <c r="C25" s="11">
        <f>SUM('T2-2b. Medlab index'!C204:C212)</f>
        <v>2</v>
      </c>
      <c r="D25" s="11">
        <f>SUM('T2-2b. Medlab index'!D204:D212)</f>
        <v>3</v>
      </c>
      <c r="E25" s="11">
        <f>SUM('T2-2b. Medlab index'!E204:E212)</f>
        <v>5</v>
      </c>
      <c r="F25" s="11">
        <f>SUM('T2-2b. Medlab index'!F204:F212)</f>
        <v>3</v>
      </c>
      <c r="G25" s="11">
        <f>SUM('T2-2b. Medlab index'!G204:G212)</f>
        <v>3</v>
      </c>
      <c r="H25" s="11">
        <f>SUM('T2-2b. Medlab index'!H204:H212)</f>
        <v>3</v>
      </c>
      <c r="I25" s="11">
        <f>SUM('T2-2b. Medlab index'!I204:I212)</f>
        <v>6</v>
      </c>
      <c r="J25" s="11">
        <f>SUM('T2-2b. Medlab index'!J204:J212)</f>
        <v>5</v>
      </c>
      <c r="K25" s="11">
        <f>SUM('T2-2b. Medlab index'!K204:K212)</f>
        <v>4</v>
      </c>
      <c r="L25" s="11">
        <f>SUM('T2-2b. Medlab index'!L204:L212)</f>
        <v>4</v>
      </c>
    </row>
    <row r="26" spans="1:12">
      <c r="A26" s="19"/>
      <c r="B26" s="6"/>
      <c r="C26" s="11"/>
    </row>
    <row r="27" spans="1:12">
      <c r="A27" s="7" t="s">
        <v>189</v>
      </c>
      <c r="B27" s="6"/>
      <c r="C27" s="11"/>
    </row>
    <row r="28" spans="1:12">
      <c r="A28" s="19"/>
      <c r="B28" s="5" t="s">
        <v>0</v>
      </c>
      <c r="C28" s="11">
        <f>SUM('T2-3b. Ambulance index'!C8:C41)</f>
        <v>3</v>
      </c>
      <c r="D28" s="11">
        <f>SUM('T2-3b. Ambulance index'!D8:D41)</f>
        <v>0</v>
      </c>
      <c r="E28" s="11">
        <f>SUM('T2-3b. Ambulance index'!E8:E41)</f>
        <v>5</v>
      </c>
      <c r="F28" s="11">
        <f>SUM('T2-3b. Ambulance index'!F8:F41)</f>
        <v>0</v>
      </c>
      <c r="G28" s="11">
        <f>SUM('T2-3b. Ambulance index'!G8:G41)</f>
        <v>1</v>
      </c>
      <c r="H28" s="11">
        <f>SUM('T2-3b. Ambulance index'!H8:H41)</f>
        <v>4</v>
      </c>
      <c r="I28" s="11">
        <f>SUM('T2-3b. Ambulance index'!I8:I41)</f>
        <v>2</v>
      </c>
      <c r="J28" s="11">
        <f>SUM('T2-3b. Ambulance index'!J8:J41)</f>
        <v>0</v>
      </c>
      <c r="K28" s="11">
        <f>SUM('T2-3b. Ambulance index'!K8:K41)</f>
        <v>1</v>
      </c>
      <c r="L28" s="11">
        <f>SUM('T2-3b. Ambulance index'!L8:L41)</f>
        <v>0</v>
      </c>
    </row>
    <row r="29" spans="1:12">
      <c r="A29" s="19"/>
      <c r="B29" s="5" t="s">
        <v>25</v>
      </c>
      <c r="C29" s="11">
        <f>SUM('T2-3b. Ambulance index'!C48:C81)</f>
        <v>1</v>
      </c>
      <c r="D29" s="11">
        <f>SUM('T2-3b. Ambulance index'!D48:D81)</f>
        <v>4</v>
      </c>
      <c r="E29" s="11">
        <f>SUM('T2-3b. Ambulance index'!E48:E81)</f>
        <v>5</v>
      </c>
      <c r="F29" s="11">
        <f>SUM('T2-3b. Ambulance index'!F48:F81)</f>
        <v>3</v>
      </c>
      <c r="G29" s="11">
        <f>SUM('T2-3b. Ambulance index'!G48:G81)</f>
        <v>5</v>
      </c>
      <c r="H29" s="11">
        <f>SUM('T2-3b. Ambulance index'!H48:H81)</f>
        <v>5</v>
      </c>
      <c r="I29" s="11">
        <f>SUM('T2-3b. Ambulance index'!I48:I81)</f>
        <v>3</v>
      </c>
      <c r="J29" s="11">
        <f>SUM('T2-3b. Ambulance index'!J48:J81)</f>
        <v>1</v>
      </c>
      <c r="K29" s="11">
        <f>SUM('T2-3b. Ambulance index'!K48:K81)</f>
        <v>1</v>
      </c>
      <c r="L29" s="11">
        <f>SUM('T2-3b. Ambulance index'!L48:L81)</f>
        <v>3</v>
      </c>
    </row>
    <row r="30" spans="1:12">
      <c r="A30" s="19"/>
      <c r="B30" s="5" t="s">
        <v>42</v>
      </c>
      <c r="C30" s="11">
        <f>SUM('T2-3b. Ambulance index'!C91:C94)</f>
        <v>0</v>
      </c>
      <c r="D30" s="11">
        <f>SUM('T2-3b. Ambulance index'!D91:D94)</f>
        <v>0</v>
      </c>
      <c r="E30" s="11">
        <f>SUM('T2-3b. Ambulance index'!E91:E94)</f>
        <v>0</v>
      </c>
      <c r="F30" s="11">
        <f>SUM('T2-3b. Ambulance index'!F91:F94)</f>
        <v>0</v>
      </c>
      <c r="G30" s="11">
        <f>SUM('T2-3b. Ambulance index'!G91:G94)</f>
        <v>0</v>
      </c>
      <c r="H30" s="32">
        <f>SUM('T2-3b. Ambulance index'!H91:H94)</f>
        <v>0</v>
      </c>
      <c r="I30" s="32">
        <f>SUM('T2-3b. Ambulance index'!I91:I94)</f>
        <v>0</v>
      </c>
      <c r="J30" s="11">
        <f>SUM('T2-3b. Ambulance index'!J91:J94)</f>
        <v>0</v>
      </c>
      <c r="K30" s="11">
        <f>SUM('T2-3b. Ambulance index'!K91:K94)</f>
        <v>0</v>
      </c>
      <c r="L30" s="11">
        <f>SUM('T2-3b. Ambulance index'!L91:L94)</f>
        <v>0</v>
      </c>
    </row>
    <row r="31" spans="1:12" ht="12.75" customHeight="1">
      <c r="A31" s="19"/>
      <c r="B31" s="5" t="s">
        <v>57</v>
      </c>
      <c r="C31" s="11">
        <f>SUM('T2-3b. Ambulance index'!C113:C122)</f>
        <v>1.5</v>
      </c>
      <c r="D31" s="11">
        <f>SUM('T2-3b. Ambulance index'!D113:D122)</f>
        <v>0</v>
      </c>
      <c r="E31" s="11">
        <f>SUM('T2-3b. Ambulance index'!E113:E122)</f>
        <v>2</v>
      </c>
      <c r="F31" s="11">
        <f>SUM('T2-3b. Ambulance index'!F113:F122)</f>
        <v>0</v>
      </c>
      <c r="G31" s="11">
        <f>SUM('T2-3b. Ambulance index'!G113:G122)</f>
        <v>0.6</v>
      </c>
      <c r="H31" s="11">
        <f>SUM('T2-3b. Ambulance index'!H113:H122)</f>
        <v>2</v>
      </c>
      <c r="I31" s="11">
        <f>SUM('T2-3b. Ambulance index'!I113:I122)</f>
        <v>0</v>
      </c>
      <c r="J31" s="11">
        <f>SUM('T2-3b. Ambulance index'!J113:J122)</f>
        <v>0</v>
      </c>
      <c r="K31" s="11">
        <f>SUM('T2-3b. Ambulance index'!K113:K122)</f>
        <v>1.02</v>
      </c>
      <c r="L31" s="11">
        <f>SUM('T2-3b. Ambulance index'!L113:L122)</f>
        <v>0</v>
      </c>
    </row>
    <row r="32" spans="1:12">
      <c r="A32" s="19"/>
      <c r="B32" s="5" t="s">
        <v>64</v>
      </c>
      <c r="C32" s="11">
        <f>SUM('T2-3b. Ambulance index'!C168:C192)</f>
        <v>1</v>
      </c>
      <c r="D32" s="11">
        <f>SUM('T2-3b. Ambulance index'!D168:D192)</f>
        <v>1</v>
      </c>
      <c r="E32" s="11">
        <f>SUM('T2-3b. Ambulance index'!E168:E192)</f>
        <v>5</v>
      </c>
      <c r="F32" s="11">
        <f>SUM('T2-3b. Ambulance index'!F168:F192)</f>
        <v>2</v>
      </c>
      <c r="G32" s="11">
        <f>SUM('T2-3b. Ambulance index'!G168:G192)</f>
        <v>4</v>
      </c>
      <c r="H32" s="11">
        <f>SUM('T2-3b. Ambulance index'!H168:H192)</f>
        <v>5</v>
      </c>
      <c r="I32" s="11">
        <f>SUM('T2-3b. Ambulance index'!I168:I192)</f>
        <v>0</v>
      </c>
      <c r="J32" s="11">
        <f>SUM('T2-3b. Ambulance index'!J168:J192)</f>
        <v>0</v>
      </c>
      <c r="K32" s="11">
        <f>SUM('T2-3b. Ambulance index'!K168:K192)</f>
        <v>0</v>
      </c>
      <c r="L32" s="11">
        <f>SUM('T2-3b. Ambulance index'!L168:L192)</f>
        <v>0</v>
      </c>
    </row>
    <row r="33" spans="1:12" s="29" customFormat="1">
      <c r="A33" s="7"/>
      <c r="B33" s="28" t="s">
        <v>185</v>
      </c>
      <c r="C33" s="31">
        <f>SUM(C28:C32)</f>
        <v>6.5</v>
      </c>
      <c r="D33" s="31">
        <f>SUM(D28:D32)</f>
        <v>5</v>
      </c>
      <c r="E33" s="31">
        <f t="shared" ref="E33:L33" si="2">SUM(E28:E32)</f>
        <v>17</v>
      </c>
      <c r="F33" s="31">
        <f t="shared" si="2"/>
        <v>5</v>
      </c>
      <c r="G33" s="31">
        <f t="shared" si="2"/>
        <v>10.6</v>
      </c>
      <c r="H33" s="33">
        <f t="shared" si="2"/>
        <v>16</v>
      </c>
      <c r="I33" s="33">
        <f t="shared" si="2"/>
        <v>5</v>
      </c>
      <c r="J33" s="31">
        <f t="shared" si="2"/>
        <v>1</v>
      </c>
      <c r="K33" s="31">
        <f t="shared" si="2"/>
        <v>3.02</v>
      </c>
      <c r="L33" s="31">
        <f t="shared" si="2"/>
        <v>3</v>
      </c>
    </row>
    <row r="34" spans="1:12">
      <c r="A34" s="19"/>
      <c r="B34" s="27"/>
      <c r="C34" s="11"/>
    </row>
    <row r="35" spans="1:12">
      <c r="A35" s="19"/>
      <c r="B35" s="6" t="s">
        <v>186</v>
      </c>
      <c r="C35" s="11">
        <f>SUM('T2-3b. Ambulance index'!C204:C212)</f>
        <v>2</v>
      </c>
      <c r="D35" s="11">
        <f>SUM('T2-3b. Ambulance index'!D204:D212)</f>
        <v>3</v>
      </c>
      <c r="E35" s="11">
        <f>SUM('T2-3b. Ambulance index'!E204:E212)</f>
        <v>4</v>
      </c>
      <c r="F35" s="11">
        <f>SUM('T2-3b. Ambulance index'!F204:F212)</f>
        <v>3</v>
      </c>
      <c r="G35" s="11">
        <f>SUM('T2-3b. Ambulance index'!G204:G212)</f>
        <v>3</v>
      </c>
      <c r="H35" s="11">
        <f>SUM('T2-3b. Ambulance index'!H204:H212)</f>
        <v>3</v>
      </c>
      <c r="I35" s="11">
        <f>SUM('T2-3b. Ambulance index'!I204:I212)</f>
        <v>0</v>
      </c>
      <c r="J35" s="11">
        <f>SUM('T2-3b. Ambulance index'!J204:J212)</f>
        <v>4</v>
      </c>
      <c r="K35" s="11">
        <f>SUM('T2-3b. Ambulance index'!K204:K212)</f>
        <v>4</v>
      </c>
      <c r="L35" s="11">
        <f>SUM('T2-3b. Ambulance index'!L204:L212)</f>
        <v>4</v>
      </c>
    </row>
    <row r="37" spans="1:12">
      <c r="B37" s="4"/>
      <c r="C37" s="4"/>
    </row>
    <row r="38" spans="1:12">
      <c r="A38" s="7" t="s">
        <v>220</v>
      </c>
      <c r="B38" s="24"/>
    </row>
    <row r="39" spans="1:12">
      <c r="A39" s="19"/>
      <c r="B39" s="5" t="s">
        <v>0</v>
      </c>
      <c r="C39" s="5">
        <f>'T2-1b. Hospital index'!C8+'T2-1b. Hospital index'!C26/2</f>
        <v>0</v>
      </c>
      <c r="D39" s="5">
        <f>'T2-1b. Hospital index'!D8+'T2-1b. Hospital index'!D26/2</f>
        <v>0</v>
      </c>
      <c r="E39" s="5">
        <f>'T2-1b. Hospital index'!E8+'T2-1b. Hospital index'!E26/2</f>
        <v>0</v>
      </c>
      <c r="F39" s="5">
        <f>'T2-1b. Hospital index'!F8+'T2-1b. Hospital index'!F26/2</f>
        <v>0</v>
      </c>
      <c r="G39" s="5">
        <f>'T2-1b. Hospital index'!G8+'T2-1b. Hospital index'!G26/2</f>
        <v>0</v>
      </c>
      <c r="H39" s="5">
        <f>'T2-1b. Hospital index'!H8+'T2-1b. Hospital index'!H26/2</f>
        <v>0</v>
      </c>
      <c r="I39" s="5">
        <f>'T2-1b. Hospital index'!I8+'T2-1b. Hospital index'!I26/2</f>
        <v>0</v>
      </c>
      <c r="J39" s="5">
        <f>'T2-1b. Hospital index'!J8+'T2-1b. Hospital index'!J26/2</f>
        <v>0</v>
      </c>
      <c r="K39" s="5">
        <f>'T2-1b. Hospital index'!K8+'T2-1b. Hospital index'!K26/2</f>
        <v>0</v>
      </c>
      <c r="L39" s="5">
        <f>'T2-1b. Hospital index'!L8+'T2-1b. Hospital index'!L26/2</f>
        <v>0</v>
      </c>
    </row>
    <row r="40" spans="1:12">
      <c r="A40" s="19"/>
      <c r="B40" s="5" t="s">
        <v>57</v>
      </c>
      <c r="C40" s="5">
        <f>SUM('T2-1b. Hospital index'!C113:C115)</f>
        <v>0</v>
      </c>
      <c r="D40" s="5">
        <f>SUM('T2-1b. Hospital index'!D113:D115)</f>
        <v>0</v>
      </c>
      <c r="E40" s="5">
        <f>SUM('T2-1b. Hospital index'!E113:E115)</f>
        <v>0</v>
      </c>
      <c r="F40" s="5">
        <f>SUM('T2-1b. Hospital index'!F113:F115)</f>
        <v>0</v>
      </c>
      <c r="G40" s="5">
        <f>SUM('T2-1b. Hospital index'!G113:G115)</f>
        <v>0</v>
      </c>
      <c r="H40" s="5">
        <f>SUM('T2-1b. Hospital index'!H113:H115)</f>
        <v>0</v>
      </c>
      <c r="I40" s="5">
        <f>SUM('T2-1b. Hospital index'!I113:I115)</f>
        <v>0</v>
      </c>
      <c r="J40" s="5">
        <f>SUM('T2-1b. Hospital index'!J113:J115)</f>
        <v>0</v>
      </c>
      <c r="K40" s="5">
        <f>SUM('T2-1b. Hospital index'!K113:K115)</f>
        <v>0</v>
      </c>
      <c r="L40" s="5">
        <f>SUM('T2-1b. Hospital index'!L113:L115)</f>
        <v>0</v>
      </c>
    </row>
    <row r="41" spans="1:12">
      <c r="A41" s="19"/>
      <c r="B41" s="25" t="s">
        <v>185</v>
      </c>
      <c r="C41" s="25">
        <f>SUM(C39:C40)</f>
        <v>0</v>
      </c>
      <c r="D41" s="25">
        <f t="shared" ref="D41:L41" si="3">SUM(D39:D40)</f>
        <v>0</v>
      </c>
      <c r="E41" s="25">
        <f t="shared" si="3"/>
        <v>0</v>
      </c>
      <c r="F41" s="25">
        <f t="shared" si="3"/>
        <v>0</v>
      </c>
      <c r="G41" s="25">
        <f t="shared" si="3"/>
        <v>0</v>
      </c>
      <c r="H41" s="25">
        <f t="shared" si="3"/>
        <v>0</v>
      </c>
      <c r="I41" s="25">
        <f t="shared" si="3"/>
        <v>0</v>
      </c>
      <c r="J41" s="25">
        <f t="shared" si="3"/>
        <v>0</v>
      </c>
      <c r="K41" s="25">
        <f t="shared" si="3"/>
        <v>0</v>
      </c>
      <c r="L41" s="25">
        <f t="shared" si="3"/>
        <v>0</v>
      </c>
    </row>
    <row r="42" spans="1:12">
      <c r="A42" s="30"/>
      <c r="B42" s="25"/>
      <c r="C42" s="5"/>
      <c r="D42" s="5"/>
      <c r="E42" s="5"/>
      <c r="F42" s="5"/>
      <c r="G42" s="5"/>
      <c r="H42" s="5"/>
      <c r="I42" s="5"/>
      <c r="J42" s="5"/>
      <c r="K42" s="5"/>
      <c r="L42" s="5"/>
    </row>
    <row r="43" spans="1:12">
      <c r="B43" s="6"/>
      <c r="C43" s="5"/>
      <c r="D43" s="5"/>
      <c r="E43" s="5"/>
      <c r="F43" s="5"/>
      <c r="G43" s="5"/>
      <c r="H43" s="5"/>
      <c r="I43" s="5"/>
      <c r="J43" s="5"/>
      <c r="K43" s="5"/>
      <c r="L43" s="5"/>
    </row>
    <row r="44" spans="1:12">
      <c r="A44" s="7" t="s">
        <v>221</v>
      </c>
      <c r="B44" s="24"/>
      <c r="C44" s="5"/>
      <c r="D44" s="5"/>
      <c r="E44" s="5"/>
      <c r="F44" s="5"/>
      <c r="G44" s="5"/>
      <c r="H44" s="5"/>
      <c r="I44" s="5"/>
      <c r="J44" s="5"/>
      <c r="K44" s="5"/>
      <c r="L44" s="5"/>
    </row>
    <row r="45" spans="1:12">
      <c r="A45" s="19"/>
      <c r="B45" s="5" t="s">
        <v>0</v>
      </c>
      <c r="C45" s="5">
        <f>'T2-1b. Hospital index'!C10+'T2-1b. Hospital index'!C26/2+SUM('T2-1b. Hospital index'!C31:C41)</f>
        <v>3</v>
      </c>
      <c r="D45" s="5">
        <f>'T2-1b. Hospital index'!D10+'T2-1b. Hospital index'!D26/2+SUM('T2-1b. Hospital index'!D31:D41)</f>
        <v>0</v>
      </c>
      <c r="E45" s="5">
        <f>'T2-1b. Hospital index'!E10+'T2-1b. Hospital index'!E26/2+SUM('T2-1b. Hospital index'!E31:E41)</f>
        <v>2</v>
      </c>
      <c r="F45" s="5">
        <f>'T2-1b. Hospital index'!F10+'T2-1b. Hospital index'!F26/2+SUM('T2-1b. Hospital index'!F31:F41)</f>
        <v>0</v>
      </c>
      <c r="G45" s="5">
        <f>'T2-1b. Hospital index'!G10+'T2-1b. Hospital index'!G26/2+SUM('T2-1b. Hospital index'!G31:G41)</f>
        <v>1</v>
      </c>
      <c r="H45" s="5">
        <f>'T2-1b. Hospital index'!H10+'T2-1b. Hospital index'!H26/2+SUM('T2-1b. Hospital index'!H31:H41)</f>
        <v>4</v>
      </c>
      <c r="I45" s="5">
        <f>'T2-1b. Hospital index'!I10+'T2-1b. Hospital index'!I26/2+SUM('T2-1b. Hospital index'!I31:I41)</f>
        <v>2</v>
      </c>
      <c r="J45" s="5">
        <f>'T2-1b. Hospital index'!J10+'T2-1b. Hospital index'!J26/2+SUM('T2-1b. Hospital index'!J31:J41)</f>
        <v>0</v>
      </c>
      <c r="K45" s="5">
        <f>'T2-1b. Hospital index'!K10+'T2-1b. Hospital index'!K26/2+SUM('T2-1b. Hospital index'!K31:K41)</f>
        <v>1</v>
      </c>
      <c r="L45" s="5">
        <f>'T2-1b. Hospital index'!L10+'T2-1b. Hospital index'!L26/2+SUM('T2-1b. Hospital index'!L31:L41)</f>
        <v>0</v>
      </c>
    </row>
    <row r="46" spans="1:12">
      <c r="A46" s="19"/>
      <c r="B46" s="5" t="s">
        <v>25</v>
      </c>
      <c r="C46" s="5">
        <f>C9</f>
        <v>1</v>
      </c>
      <c r="D46" s="5">
        <f t="shared" ref="D46:L46" si="4">D9</f>
        <v>4</v>
      </c>
      <c r="E46" s="5">
        <f t="shared" si="4"/>
        <v>4</v>
      </c>
      <c r="F46" s="5">
        <f t="shared" si="4"/>
        <v>3</v>
      </c>
      <c r="G46" s="5">
        <f t="shared" si="4"/>
        <v>5</v>
      </c>
      <c r="H46" s="5">
        <f t="shared" si="4"/>
        <v>5</v>
      </c>
      <c r="I46" s="5">
        <f t="shared" si="4"/>
        <v>3</v>
      </c>
      <c r="J46" s="5">
        <f t="shared" si="4"/>
        <v>0</v>
      </c>
      <c r="K46" s="5">
        <f t="shared" si="4"/>
        <v>3</v>
      </c>
      <c r="L46" s="5">
        <f t="shared" si="4"/>
        <v>3</v>
      </c>
    </row>
    <row r="47" spans="1:12">
      <c r="A47" s="19"/>
      <c r="B47" s="5" t="s">
        <v>42</v>
      </c>
      <c r="C47" s="37">
        <f>C10</f>
        <v>0.66666666666666663</v>
      </c>
      <c r="D47" s="37">
        <f t="shared" ref="D47:L47" si="5">D10</f>
        <v>0</v>
      </c>
      <c r="E47" s="37">
        <f t="shared" si="5"/>
        <v>0</v>
      </c>
      <c r="F47" s="37">
        <f t="shared" si="5"/>
        <v>0</v>
      </c>
      <c r="G47" s="37">
        <f t="shared" si="5"/>
        <v>0.33333333333333331</v>
      </c>
      <c r="H47" s="37">
        <f t="shared" si="5"/>
        <v>0.66666666666666663</v>
      </c>
      <c r="I47" s="37">
        <f t="shared" si="5"/>
        <v>0</v>
      </c>
      <c r="J47" s="37">
        <f t="shared" si="5"/>
        <v>0</v>
      </c>
      <c r="K47" s="37">
        <f t="shared" si="5"/>
        <v>0</v>
      </c>
      <c r="L47" s="37">
        <f t="shared" si="5"/>
        <v>0</v>
      </c>
    </row>
    <row r="48" spans="1:12">
      <c r="A48" s="19"/>
      <c r="B48" s="5" t="s">
        <v>57</v>
      </c>
      <c r="C48" s="5">
        <f>SUM('T2-1b. Hospital index'!C120:C122)</f>
        <v>1.5</v>
      </c>
      <c r="D48" s="5">
        <f>SUM('T2-1b. Hospital index'!D120:D122)</f>
        <v>0</v>
      </c>
      <c r="E48" s="5">
        <f>SUM('T2-1b. Hospital index'!E120:E122)</f>
        <v>0.67999999999999994</v>
      </c>
      <c r="F48" s="5">
        <f>SUM('T2-1b. Hospital index'!F120:F122)</f>
        <v>0</v>
      </c>
      <c r="G48" s="5">
        <f>SUM('T2-1b. Hospital index'!G120:G122)</f>
        <v>0.6</v>
      </c>
      <c r="H48" s="5">
        <f>SUM('T2-1b. Hospital index'!H120:H122)</f>
        <v>2</v>
      </c>
      <c r="I48" s="5">
        <f>SUM('T2-1b. Hospital index'!I120:I122)</f>
        <v>0</v>
      </c>
      <c r="J48" s="5">
        <f>SUM('T2-1b. Hospital index'!J120:J122)</f>
        <v>0</v>
      </c>
      <c r="K48" s="5">
        <f>SUM('T2-1b. Hospital index'!K120:K122)</f>
        <v>1.02</v>
      </c>
      <c r="L48" s="5">
        <f>SUM('T2-1b. Hospital index'!L120:L122)</f>
        <v>0</v>
      </c>
    </row>
    <row r="49" spans="1:12">
      <c r="A49" s="19"/>
      <c r="B49" s="5" t="s">
        <v>64</v>
      </c>
      <c r="C49" s="5">
        <f>C12</f>
        <v>1</v>
      </c>
      <c r="D49" s="5">
        <f t="shared" ref="D49:L49" si="6">D12</f>
        <v>1</v>
      </c>
      <c r="E49" s="5">
        <f t="shared" si="6"/>
        <v>4</v>
      </c>
      <c r="F49" s="5">
        <f t="shared" si="6"/>
        <v>2</v>
      </c>
      <c r="G49" s="5">
        <f t="shared" si="6"/>
        <v>4</v>
      </c>
      <c r="H49" s="5">
        <f t="shared" si="6"/>
        <v>5</v>
      </c>
      <c r="I49" s="5">
        <f t="shared" si="6"/>
        <v>2</v>
      </c>
      <c r="J49" s="5">
        <f t="shared" si="6"/>
        <v>1</v>
      </c>
      <c r="K49" s="5">
        <f t="shared" si="6"/>
        <v>0</v>
      </c>
      <c r="L49" s="5">
        <f t="shared" si="6"/>
        <v>0</v>
      </c>
    </row>
    <row r="50" spans="1:12">
      <c r="A50" s="30"/>
      <c r="B50" s="25" t="s">
        <v>185</v>
      </c>
      <c r="C50" s="38">
        <f>SUM(C45:C49)</f>
        <v>7.166666666666667</v>
      </c>
      <c r="D50" s="38">
        <f t="shared" ref="D50:L50" si="7">SUM(D45:D49)</f>
        <v>5</v>
      </c>
      <c r="E50" s="38">
        <f t="shared" si="7"/>
        <v>10.68</v>
      </c>
      <c r="F50" s="38">
        <f t="shared" si="7"/>
        <v>5</v>
      </c>
      <c r="G50" s="38">
        <f t="shared" si="7"/>
        <v>10.933333333333334</v>
      </c>
      <c r="H50" s="38">
        <f t="shared" si="7"/>
        <v>16.666666666666664</v>
      </c>
      <c r="I50" s="38">
        <f t="shared" si="7"/>
        <v>7</v>
      </c>
      <c r="J50" s="38">
        <f t="shared" si="7"/>
        <v>1</v>
      </c>
      <c r="K50" s="38">
        <f t="shared" si="7"/>
        <v>5.0199999999999996</v>
      </c>
      <c r="L50" s="38">
        <f t="shared" si="7"/>
        <v>3</v>
      </c>
    </row>
    <row r="51" spans="1:12">
      <c r="A51" s="52"/>
      <c r="B51" s="46"/>
      <c r="C51" s="54"/>
      <c r="D51" s="48"/>
      <c r="E51" s="48"/>
      <c r="F51" s="48"/>
      <c r="G51" s="48"/>
      <c r="H51" s="48"/>
      <c r="I51" s="48"/>
      <c r="J51" s="48"/>
      <c r="K51" s="48"/>
      <c r="L51" s="48"/>
    </row>
    <row r="52" spans="1:12">
      <c r="B52" s="6"/>
      <c r="C52" s="5"/>
    </row>
    <row r="53" spans="1:12">
      <c r="B53" s="6"/>
      <c r="C53" s="5"/>
    </row>
    <row r="54" spans="1:12" ht="12.75" customHeight="1">
      <c r="B54" s="5"/>
      <c r="C54" s="5"/>
    </row>
    <row r="55" spans="1:12">
      <c r="B55" s="6"/>
      <c r="C55" s="5"/>
    </row>
    <row r="56" spans="1:12">
      <c r="B56" s="6"/>
      <c r="C56" s="5"/>
    </row>
    <row r="57" spans="1:12">
      <c r="B57" s="6"/>
      <c r="C57" s="5"/>
    </row>
    <row r="58" spans="1:12">
      <c r="B58" s="6"/>
      <c r="C58" s="5"/>
    </row>
    <row r="59" spans="1:12">
      <c r="B59" s="6"/>
      <c r="C59" s="5"/>
    </row>
    <row r="60" spans="1:12">
      <c r="B60" s="6"/>
      <c r="C60" s="5"/>
    </row>
    <row r="61" spans="1:12">
      <c r="B61" s="6"/>
      <c r="C61" s="5"/>
    </row>
    <row r="62" spans="1:12">
      <c r="B62" s="6"/>
      <c r="C62" s="5"/>
      <c r="F62" s="9"/>
    </row>
    <row r="63" spans="1:12">
      <c r="B63" s="6"/>
      <c r="C63" s="5"/>
    </row>
    <row r="64" spans="1:12" ht="24.75" customHeight="1">
      <c r="B64" s="5"/>
      <c r="C64" s="5"/>
    </row>
    <row r="65" spans="2:11">
      <c r="B65" s="6"/>
      <c r="C65" s="5"/>
      <c r="K65"/>
    </row>
    <row r="66" spans="2:11">
      <c r="B66" s="6"/>
      <c r="C66" s="5"/>
      <c r="K66"/>
    </row>
    <row r="67" spans="2:11">
      <c r="B67" s="6"/>
      <c r="C67" s="5"/>
      <c r="K67"/>
    </row>
    <row r="68" spans="2:11">
      <c r="B68" s="6"/>
      <c r="C68" s="5"/>
      <c r="F68" s="1"/>
      <c r="K68"/>
    </row>
    <row r="69" spans="2:11">
      <c r="B69" s="6"/>
      <c r="C69" s="5"/>
      <c r="K69"/>
    </row>
    <row r="70" spans="2:11">
      <c r="B70" s="5"/>
      <c r="C70" s="5"/>
    </row>
    <row r="71" spans="2:11">
      <c r="B71" s="6"/>
      <c r="C71" s="5"/>
    </row>
    <row r="72" spans="2:11">
      <c r="B72" s="6"/>
      <c r="C72" s="5"/>
    </row>
    <row r="73" spans="2:11">
      <c r="B73" s="6"/>
      <c r="C73" s="5"/>
    </row>
    <row r="74" spans="2:11">
      <c r="B74" s="6"/>
      <c r="C74" s="5"/>
      <c r="K74"/>
    </row>
    <row r="75" spans="2:11">
      <c r="B75" s="6"/>
      <c r="C75" s="5"/>
    </row>
    <row r="77" spans="2:11">
      <c r="B77" s="4"/>
      <c r="C77" s="4"/>
    </row>
    <row r="79" spans="2:11">
      <c r="B79" s="5"/>
      <c r="C79" s="5"/>
      <c r="G79" s="9"/>
      <c r="H79" s="9"/>
      <c r="I79" s="9"/>
    </row>
    <row r="80" spans="2:11">
      <c r="B80" s="6"/>
      <c r="C80" s="5"/>
    </row>
    <row r="81" spans="2:6">
      <c r="B81" s="6"/>
      <c r="C81" s="5"/>
    </row>
    <row r="82" spans="2:6">
      <c r="B82" s="6"/>
      <c r="C82" s="5"/>
    </row>
    <row r="83" spans="2:6">
      <c r="B83" s="6"/>
      <c r="C83" s="5"/>
    </row>
    <row r="84" spans="2:6">
      <c r="B84" s="6"/>
      <c r="C84" s="5"/>
    </row>
    <row r="85" spans="2:6">
      <c r="B85" s="6"/>
      <c r="C85" s="5"/>
      <c r="F85" s="9"/>
    </row>
    <row r="86" spans="2:6">
      <c r="B86" s="6"/>
      <c r="C86" s="5"/>
    </row>
    <row r="88" spans="2:6">
      <c r="B88" s="4"/>
      <c r="C88" s="4"/>
    </row>
    <row r="90" spans="2:6">
      <c r="B90" s="5"/>
      <c r="C90" s="5"/>
    </row>
    <row r="91" spans="2:6">
      <c r="B91" s="6"/>
      <c r="C91" s="5"/>
    </row>
    <row r="92" spans="2:6">
      <c r="B92" s="6"/>
      <c r="C92" s="5"/>
    </row>
    <row r="93" spans="2:6">
      <c r="B93" s="6"/>
      <c r="C93" s="5"/>
    </row>
    <row r="94" spans="2:6">
      <c r="B94" s="6"/>
      <c r="C94" s="5"/>
    </row>
    <row r="95" spans="2:6">
      <c r="B95" s="6"/>
      <c r="C95" s="5"/>
    </row>
    <row r="96" spans="2:6">
      <c r="B96" s="6"/>
      <c r="C96" s="5"/>
    </row>
    <row r="98" spans="2:3">
      <c r="B98" s="4"/>
      <c r="C98" s="4"/>
    </row>
    <row r="100" spans="2:3">
      <c r="B100" s="5"/>
      <c r="C100" s="5"/>
    </row>
    <row r="101" spans="2:3">
      <c r="B101" s="6"/>
      <c r="C101" s="5"/>
    </row>
    <row r="102" spans="2:3">
      <c r="B102" s="6"/>
      <c r="C102" s="5"/>
    </row>
    <row r="103" spans="2:3">
      <c r="B103" s="6"/>
      <c r="C103" s="5"/>
    </row>
    <row r="104" spans="2:3">
      <c r="B104" s="6"/>
      <c r="C104" s="5"/>
    </row>
    <row r="105" spans="2:3">
      <c r="B105" s="6"/>
      <c r="C105" s="5"/>
    </row>
    <row r="106" spans="2:3">
      <c r="B106" s="6"/>
      <c r="C106" s="5"/>
    </row>
    <row r="107" spans="2:3">
      <c r="B107" s="5"/>
      <c r="C107" s="5"/>
    </row>
    <row r="108" spans="2:3">
      <c r="B108" s="6"/>
      <c r="C108" s="5"/>
    </row>
    <row r="109" spans="2:3">
      <c r="B109" s="6"/>
      <c r="C109" s="5"/>
    </row>
    <row r="110" spans="2:3">
      <c r="B110" s="6"/>
      <c r="C110" s="5"/>
    </row>
    <row r="111" spans="2:3">
      <c r="B111" s="6"/>
      <c r="C111" s="5"/>
    </row>
    <row r="112" spans="2:3">
      <c r="B112" s="6"/>
      <c r="C112" s="5"/>
    </row>
    <row r="113" spans="2:12">
      <c r="B113" s="6"/>
      <c r="C113" s="5"/>
    </row>
    <row r="114" spans="2:12">
      <c r="B114" s="6"/>
      <c r="C114" s="5"/>
    </row>
    <row r="115" spans="2:12">
      <c r="B115" s="4"/>
      <c r="C115" s="4"/>
    </row>
    <row r="116" spans="2:12">
      <c r="B116" s="6"/>
      <c r="C116" s="5"/>
    </row>
    <row r="117" spans="2:12">
      <c r="B117" s="5"/>
      <c r="C117" s="5"/>
    </row>
    <row r="118" spans="2:12">
      <c r="B118" s="6"/>
      <c r="C118" s="5"/>
      <c r="F118" s="1"/>
      <c r="G118" s="1"/>
      <c r="H118" s="1"/>
      <c r="I118" s="1"/>
      <c r="L118" s="1"/>
    </row>
    <row r="119" spans="2:12">
      <c r="B119" s="6"/>
      <c r="C119" s="5"/>
      <c r="F119" s="1"/>
      <c r="G119" s="1"/>
      <c r="H119" s="1"/>
      <c r="I119" s="1"/>
    </row>
    <row r="120" spans="2:12">
      <c r="B120" s="6"/>
      <c r="C120" s="5"/>
      <c r="G120" s="1"/>
      <c r="H120" s="1"/>
      <c r="I120" s="1"/>
    </row>
    <row r="121" spans="2:12">
      <c r="B121" s="6"/>
      <c r="C121" s="5"/>
    </row>
    <row r="122" spans="2:12">
      <c r="B122" s="6"/>
      <c r="C122" s="5"/>
      <c r="F122" s="1"/>
    </row>
    <row r="123" spans="2:12">
      <c r="B123" s="6"/>
      <c r="C123" s="5"/>
    </row>
    <row r="124" spans="2:12">
      <c r="B124" s="5"/>
      <c r="C124" s="5"/>
    </row>
    <row r="125" spans="2:12">
      <c r="B125" s="6"/>
      <c r="C125" s="5"/>
    </row>
    <row r="126" spans="2:12">
      <c r="B126" s="6"/>
      <c r="C126" s="5"/>
      <c r="D126" s="14"/>
      <c r="E126" s="14"/>
      <c r="G126" s="14"/>
      <c r="K126" s="14"/>
    </row>
    <row r="127" spans="2:12">
      <c r="B127" s="6"/>
      <c r="C127" s="5"/>
    </row>
    <row r="128" spans="2:12">
      <c r="B128" s="6"/>
      <c r="C128" s="5"/>
    </row>
    <row r="129" spans="2:12">
      <c r="B129" s="6"/>
      <c r="C129" s="5"/>
    </row>
    <row r="130" spans="2:12">
      <c r="B130" s="5"/>
      <c r="C130" s="5"/>
    </row>
    <row r="131" spans="2:12">
      <c r="B131" s="6"/>
      <c r="C131" s="5"/>
    </row>
    <row r="132" spans="2:12">
      <c r="B132" s="6"/>
      <c r="C132" s="5"/>
    </row>
    <row r="133" spans="2:12">
      <c r="B133" s="6"/>
      <c r="C133" s="5"/>
      <c r="L133" s="1"/>
    </row>
    <row r="134" spans="2:12">
      <c r="B134" s="6"/>
      <c r="C134" s="5"/>
    </row>
    <row r="135" spans="2:12" ht="14.25">
      <c r="B135" s="6"/>
      <c r="C135" s="5"/>
      <c r="D135" s="22"/>
    </row>
    <row r="136" spans="2:12">
      <c r="B136" s="6"/>
      <c r="C136" s="5"/>
    </row>
    <row r="137" spans="2:12">
      <c r="B137" s="5"/>
      <c r="C137" s="5"/>
    </row>
    <row r="138" spans="2:12">
      <c r="B138" s="6"/>
      <c r="C138" s="5"/>
    </row>
    <row r="139" spans="2:12">
      <c r="B139" s="6"/>
      <c r="C139" s="5"/>
      <c r="L139" s="1"/>
    </row>
    <row r="140" spans="2:12">
      <c r="B140" s="6"/>
      <c r="C140" s="5"/>
    </row>
    <row r="141" spans="2:12">
      <c r="B141" s="6"/>
      <c r="C141" s="5"/>
    </row>
    <row r="142" spans="2:12">
      <c r="B142" s="6"/>
      <c r="C142" s="5"/>
    </row>
    <row r="143" spans="2:12">
      <c r="B143" s="6"/>
      <c r="C143" s="5"/>
      <c r="L143" s="1"/>
    </row>
    <row r="144" spans="2:12">
      <c r="B144" s="6"/>
      <c r="C144" s="5"/>
    </row>
    <row r="145" spans="2:9">
      <c r="B145" s="6"/>
      <c r="C145" s="5"/>
    </row>
    <row r="146" spans="2:9">
      <c r="B146" s="6"/>
      <c r="C146" s="5"/>
    </row>
    <row r="147" spans="2:9">
      <c r="B147" s="6"/>
      <c r="C147" s="5"/>
      <c r="F147" s="1"/>
      <c r="G147" s="1"/>
      <c r="H147" s="1"/>
      <c r="I147" s="1"/>
    </row>
    <row r="148" spans="2:9">
      <c r="B148" s="6"/>
      <c r="C148" s="5"/>
      <c r="F148" s="1"/>
      <c r="G148" s="1"/>
      <c r="H148" s="1"/>
      <c r="I148" s="1"/>
    </row>
    <row r="149" spans="2:9">
      <c r="B149" s="6"/>
      <c r="C149" s="5"/>
      <c r="F149" s="1"/>
      <c r="G149" s="1"/>
      <c r="H149" s="1"/>
      <c r="I149" s="1"/>
    </row>
    <row r="150" spans="2:9">
      <c r="B150" s="5"/>
      <c r="C150" s="5"/>
    </row>
    <row r="151" spans="2:9">
      <c r="B151" s="6"/>
      <c r="C151" s="5"/>
    </row>
    <row r="152" spans="2:9">
      <c r="B152" s="6"/>
      <c r="C152" s="5"/>
    </row>
    <row r="153" spans="2:9">
      <c r="B153" s="6"/>
      <c r="C153" s="5"/>
    </row>
    <row r="154" spans="2:9">
      <c r="B154" s="6"/>
      <c r="C154" s="5"/>
    </row>
    <row r="155" spans="2:9">
      <c r="B155" s="6"/>
      <c r="C155" s="5"/>
    </row>
    <row r="156" spans="2:9">
      <c r="B156" s="6"/>
      <c r="C156" s="5"/>
    </row>
    <row r="157" spans="2:9" ht="12.75" customHeight="1">
      <c r="B157" s="5"/>
      <c r="C157" s="5"/>
    </row>
    <row r="158" spans="2:9">
      <c r="B158" s="6"/>
      <c r="C158" s="5"/>
      <c r="F158" s="1"/>
      <c r="G158" s="1"/>
      <c r="H158" s="1"/>
      <c r="I158" s="1"/>
    </row>
    <row r="159" spans="2:9">
      <c r="B159" s="6"/>
      <c r="C159" s="5"/>
      <c r="F159" s="1"/>
      <c r="G159" s="1"/>
      <c r="H159" s="1"/>
      <c r="I159" s="1"/>
    </row>
    <row r="160" spans="2:9">
      <c r="B160" s="6"/>
      <c r="C160" s="5"/>
      <c r="F160" s="1"/>
      <c r="G160" s="1"/>
      <c r="H160" s="1"/>
      <c r="I160" s="1"/>
    </row>
    <row r="161" spans="2:10">
      <c r="B161" s="5"/>
      <c r="C161" s="5"/>
    </row>
    <row r="162" spans="2:10">
      <c r="B162" s="5"/>
      <c r="C162" s="5"/>
    </row>
    <row r="163" spans="2:10">
      <c r="B163" s="5"/>
      <c r="C163" s="5"/>
    </row>
    <row r="164" spans="2:10">
      <c r="B164" s="5"/>
      <c r="C164" s="5"/>
    </row>
    <row r="165" spans="2:10">
      <c r="B165" s="5"/>
      <c r="C165" s="5"/>
    </row>
    <row r="166" spans="2:10">
      <c r="B166" s="6"/>
      <c r="C166" s="5"/>
      <c r="F166" s="9"/>
      <c r="G166" s="9"/>
      <c r="H166" s="9"/>
      <c r="I166" s="9"/>
    </row>
    <row r="167" spans="2:10">
      <c r="B167" s="6"/>
      <c r="C167" s="5"/>
      <c r="F167" s="9"/>
      <c r="G167" s="9"/>
      <c r="H167" s="9"/>
      <c r="I167" s="9"/>
      <c r="J167" s="1"/>
    </row>
    <row r="168" spans="2:10">
      <c r="B168" s="6"/>
      <c r="C168" s="5"/>
      <c r="F168" s="9"/>
      <c r="G168" s="9"/>
      <c r="H168" s="9"/>
      <c r="I168" s="9"/>
    </row>
    <row r="169" spans="2:10">
      <c r="B169" s="5"/>
      <c r="C169" s="5"/>
    </row>
    <row r="170" spans="2:10">
      <c r="B170" s="6"/>
      <c r="C170" s="5"/>
    </row>
    <row r="171" spans="2:10">
      <c r="B171" s="6"/>
      <c r="C171" s="5"/>
    </row>
    <row r="172" spans="2:10">
      <c r="B172" s="6"/>
      <c r="C172" s="5"/>
    </row>
    <row r="173" spans="2:10">
      <c r="B173" s="6"/>
      <c r="C173" s="5"/>
    </row>
    <row r="174" spans="2:10">
      <c r="B174" s="5"/>
      <c r="C174" s="5"/>
    </row>
    <row r="175" spans="2:10">
      <c r="B175" s="6"/>
      <c r="C175" s="5"/>
      <c r="G175" s="10"/>
    </row>
    <row r="176" spans="2:10">
      <c r="B176" s="6"/>
      <c r="C176" s="5"/>
    </row>
    <row r="177" spans="2:3">
      <c r="B177" s="6"/>
      <c r="C177" s="5"/>
    </row>
    <row r="178" spans="2:3">
      <c r="B178" s="6"/>
      <c r="C178" s="5"/>
    </row>
    <row r="179" spans="2:3">
      <c r="B179" s="6"/>
      <c r="C179" s="5"/>
    </row>
    <row r="180" spans="2:3">
      <c r="B180" s="5"/>
      <c r="C180" s="5"/>
    </row>
    <row r="181" spans="2:3">
      <c r="B181" s="5"/>
      <c r="C181" s="5"/>
    </row>
    <row r="182" spans="2:3">
      <c r="B182" s="5"/>
      <c r="C182" s="5"/>
    </row>
    <row r="183" spans="2:3">
      <c r="B183" s="5"/>
      <c r="C183" s="5"/>
    </row>
    <row r="184" spans="2:3">
      <c r="B184" s="5"/>
      <c r="C184" s="5"/>
    </row>
    <row r="185" spans="2:3">
      <c r="B185" s="6"/>
      <c r="C185" s="5"/>
    </row>
    <row r="186" spans="2:3">
      <c r="B186" s="6"/>
      <c r="C186" s="5"/>
    </row>
    <row r="187" spans="2:3">
      <c r="B187" s="6"/>
      <c r="C187" s="5"/>
    </row>
    <row r="188" spans="2:3">
      <c r="B188" s="5"/>
      <c r="C188" s="5"/>
    </row>
    <row r="189" spans="2:3">
      <c r="B189" s="6"/>
      <c r="C189" s="5"/>
    </row>
    <row r="190" spans="2:3">
      <c r="B190" s="6"/>
      <c r="C190" s="5"/>
    </row>
    <row r="191" spans="2:3">
      <c r="B191" s="6"/>
      <c r="C191" s="5"/>
    </row>
    <row r="192" spans="2:3">
      <c r="B192" s="5"/>
      <c r="C192" s="5"/>
    </row>
    <row r="193" spans="2:3">
      <c r="B193" s="6"/>
      <c r="C193" s="5"/>
    </row>
    <row r="194" spans="2:3">
      <c r="B194" s="6"/>
      <c r="C194" s="5"/>
    </row>
    <row r="195" spans="2:3">
      <c r="B195" s="6"/>
      <c r="C195" s="5"/>
    </row>
    <row r="196" spans="2:3">
      <c r="B196" s="6"/>
      <c r="C196" s="5"/>
    </row>
    <row r="197" spans="2:3">
      <c r="B197" s="6"/>
      <c r="C197" s="5"/>
    </row>
    <row r="198" spans="2:3">
      <c r="B198" s="5"/>
      <c r="C198" s="5"/>
    </row>
    <row r="199" spans="2:3">
      <c r="B199" s="6"/>
      <c r="C199" s="5"/>
    </row>
    <row r="200" spans="2:3">
      <c r="B200" s="6"/>
      <c r="C200" s="5"/>
    </row>
    <row r="201" spans="2:3">
      <c r="B201" s="6"/>
      <c r="C201" s="5"/>
    </row>
  </sheetData>
  <phoneticPr fontId="2" type="noConversion"/>
  <pageMargins left="0.75" right="0.75" top="1" bottom="1" header="0.5" footer="0.5"/>
  <pageSetup paperSize="9" scale="42" orientation="portrait"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M204"/>
  <sheetViews>
    <sheetView tabSelected="1" topLeftCell="A34" zoomScale="75" workbookViewId="0">
      <selection activeCell="A38" sqref="A38"/>
    </sheetView>
  </sheetViews>
  <sheetFormatPr defaultRowHeight="12.75"/>
  <cols>
    <col min="1" max="1" width="56.85546875" style="12" customWidth="1"/>
    <col min="2" max="2" width="11.140625" style="12" bestFit="1" customWidth="1"/>
    <col min="3" max="11" width="9.140625" style="11"/>
    <col min="12" max="12" width="1.28515625" style="11" customWidth="1"/>
    <col min="13" max="16384" width="9.140625" style="11"/>
  </cols>
  <sheetData>
    <row r="1" spans="1:13" ht="15.75">
      <c r="A1" s="55" t="s">
        <v>321</v>
      </c>
      <c r="B1" s="3"/>
    </row>
    <row r="2" spans="1:13">
      <c r="A2" s="43"/>
      <c r="B2" s="44" t="s">
        <v>214</v>
      </c>
      <c r="C2" s="45" t="s">
        <v>116</v>
      </c>
      <c r="D2" s="45" t="s">
        <v>142</v>
      </c>
      <c r="E2" s="45" t="s">
        <v>123</v>
      </c>
      <c r="F2" s="45" t="s">
        <v>164</v>
      </c>
      <c r="G2" s="45" t="s">
        <v>165</v>
      </c>
      <c r="H2" s="45" t="s">
        <v>192</v>
      </c>
      <c r="I2" s="45" t="s">
        <v>132</v>
      </c>
      <c r="J2" s="45" t="s">
        <v>138</v>
      </c>
      <c r="K2" s="45" t="s">
        <v>146</v>
      </c>
      <c r="L2" s="45"/>
      <c r="M2" s="45" t="s">
        <v>222</v>
      </c>
    </row>
    <row r="4" spans="1:13">
      <c r="A4" s="5" t="s">
        <v>224</v>
      </c>
      <c r="B4" s="11">
        <f>100*'T2-4. Country summary index'!C5/1</f>
        <v>0</v>
      </c>
      <c r="C4" s="11">
        <f>100*'T2-4. Country summary index'!D5/1</f>
        <v>0</v>
      </c>
      <c r="D4" s="11">
        <f>100*'T2-4. Country summary index'!E5/1</f>
        <v>0</v>
      </c>
      <c r="E4" s="11">
        <f>100*'T2-4. Country summary index'!F5/1</f>
        <v>0</v>
      </c>
      <c r="F4" s="11">
        <f>100*'T2-4. Country summary index'!G5/1</f>
        <v>0</v>
      </c>
      <c r="G4" s="11">
        <f>100*'T2-4. Country summary index'!H5/1</f>
        <v>50</v>
      </c>
      <c r="H4" s="11">
        <f>100*'T2-4. Country summary index'!I5/1</f>
        <v>0</v>
      </c>
      <c r="I4" s="11">
        <f>100*'T2-4. Country summary index'!J5/1</f>
        <v>0</v>
      </c>
      <c r="J4" s="11">
        <f>100*'T2-4. Country summary index'!K5/1</f>
        <v>0</v>
      </c>
      <c r="K4" s="11">
        <f>100*'T2-4. Country summary index'!L5/1</f>
        <v>0</v>
      </c>
      <c r="M4" s="39">
        <f>AVERAGE(B4:K4)</f>
        <v>5</v>
      </c>
    </row>
    <row r="5" spans="1:13">
      <c r="A5" s="24"/>
      <c r="B5" s="11"/>
      <c r="M5" s="39"/>
    </row>
    <row r="6" spans="1:13">
      <c r="A6" s="7" t="s">
        <v>187</v>
      </c>
      <c r="B6" s="11"/>
      <c r="M6" s="39"/>
    </row>
    <row r="7" spans="1:13">
      <c r="A7" s="5" t="s">
        <v>225</v>
      </c>
      <c r="B7" s="39">
        <f>100*'T2-4. Country summary index'!C8/7</f>
        <v>42.857142857142854</v>
      </c>
      <c r="C7" s="39">
        <f>100*'T2-4. Country summary index'!D8/7</f>
        <v>0</v>
      </c>
      <c r="D7" s="39">
        <f>100*'T2-4. Country summary index'!E8/7</f>
        <v>28.571428571428573</v>
      </c>
      <c r="E7" s="39">
        <f>100*'T2-4. Country summary index'!F8/7</f>
        <v>0</v>
      </c>
      <c r="F7" s="39">
        <f>100*'T2-4. Country summary index'!G8/7</f>
        <v>14.285714285714286</v>
      </c>
      <c r="G7" s="39">
        <f>100*'T2-4. Country summary index'!H8/7</f>
        <v>57.142857142857146</v>
      </c>
      <c r="H7" s="39">
        <f>100*'T2-4. Country summary index'!I8/7</f>
        <v>28.571428571428573</v>
      </c>
      <c r="I7" s="39">
        <f>100*'T2-4. Country summary index'!J8/7</f>
        <v>0</v>
      </c>
      <c r="J7" s="39">
        <f>100*'T2-4. Country summary index'!K8/7</f>
        <v>14.285714285714286</v>
      </c>
      <c r="K7" s="39">
        <f>100*'T2-4. Country summary index'!L8/7</f>
        <v>0</v>
      </c>
      <c r="M7" s="39">
        <f t="shared" ref="M7:M12" si="0">AVERAGE(B7:K7)</f>
        <v>18.571428571428573</v>
      </c>
    </row>
    <row r="8" spans="1:13">
      <c r="A8" s="5" t="s">
        <v>226</v>
      </c>
      <c r="B8" s="39">
        <f>100*'T2-4. Country summary index'!C9/5</f>
        <v>20</v>
      </c>
      <c r="C8" s="39">
        <f>100*'T2-4. Country summary index'!D9/5</f>
        <v>80</v>
      </c>
      <c r="D8" s="39">
        <f>100*'T2-4. Country summary index'!E9/5</f>
        <v>80</v>
      </c>
      <c r="E8" s="39">
        <f>100*'T2-4. Country summary index'!F9/5</f>
        <v>60</v>
      </c>
      <c r="F8" s="39">
        <f>100*'T2-4. Country summary index'!G9/5</f>
        <v>100</v>
      </c>
      <c r="G8" s="39">
        <f>100*'T2-4. Country summary index'!H9/5</f>
        <v>100</v>
      </c>
      <c r="H8" s="39">
        <f>100*'T2-4. Country summary index'!I9/5</f>
        <v>60</v>
      </c>
      <c r="I8" s="39">
        <f>100*'T2-4. Country summary index'!J9/5</f>
        <v>0</v>
      </c>
      <c r="J8" s="39">
        <f>100*'T2-4. Country summary index'!K9/5</f>
        <v>60</v>
      </c>
      <c r="K8" s="39">
        <f>100*'T2-4. Country summary index'!L9/5</f>
        <v>60</v>
      </c>
      <c r="M8" s="39">
        <f t="shared" si="0"/>
        <v>62</v>
      </c>
    </row>
    <row r="9" spans="1:13">
      <c r="A9" s="5" t="s">
        <v>227</v>
      </c>
      <c r="B9" s="39">
        <f>100*'T2-4. Country summary index'!C10/1</f>
        <v>66.666666666666657</v>
      </c>
      <c r="C9" s="39">
        <f>100*'T2-4. Country summary index'!D10/1</f>
        <v>0</v>
      </c>
      <c r="D9" s="39">
        <f>100*'T2-4. Country summary index'!E10/1</f>
        <v>0</v>
      </c>
      <c r="E9" s="39">
        <f>100*'T2-4. Country summary index'!F10/1</f>
        <v>0</v>
      </c>
      <c r="F9" s="39">
        <f>100*'T2-4. Country summary index'!G10/1</f>
        <v>33.333333333333329</v>
      </c>
      <c r="G9" s="39">
        <f>100*'T2-4. Country summary index'!H10/1</f>
        <v>66.666666666666657</v>
      </c>
      <c r="H9" s="39">
        <f>100*'T2-4. Country summary index'!I10/1</f>
        <v>0</v>
      </c>
      <c r="I9" s="39">
        <f>100*'T2-4. Country summary index'!J10/1</f>
        <v>0</v>
      </c>
      <c r="J9" s="39">
        <f>100*'T2-4. Country summary index'!K10/1</f>
        <v>0</v>
      </c>
      <c r="K9" s="39">
        <f>100*'T2-4. Country summary index'!L10/1</f>
        <v>0</v>
      </c>
      <c r="M9" s="39">
        <f t="shared" si="0"/>
        <v>16.666666666666664</v>
      </c>
    </row>
    <row r="10" spans="1:13">
      <c r="A10" s="5" t="s">
        <v>228</v>
      </c>
      <c r="B10" s="39">
        <f>100*'T2-4. Country summary index'!C11/4</f>
        <v>37.5</v>
      </c>
      <c r="C10" s="39">
        <f>100*'T2-4. Country summary index'!D11/4</f>
        <v>0</v>
      </c>
      <c r="D10" s="39">
        <f>100*'T2-4. Country summary index'!E11/4</f>
        <v>17</v>
      </c>
      <c r="E10" s="39">
        <f>100*'T2-4. Country summary index'!F11/4</f>
        <v>0</v>
      </c>
      <c r="F10" s="39">
        <f>100*'T2-4. Country summary index'!G11/4</f>
        <v>15</v>
      </c>
      <c r="G10" s="39">
        <f>100*'T2-4. Country summary index'!H11/4</f>
        <v>50</v>
      </c>
      <c r="H10" s="39">
        <f>100*'T2-4. Country summary index'!I11/4</f>
        <v>0</v>
      </c>
      <c r="I10" s="39">
        <f>100*'T2-4. Country summary index'!J11/4</f>
        <v>0</v>
      </c>
      <c r="J10" s="39">
        <f>100*'T2-4. Country summary index'!K11/4</f>
        <v>25.5</v>
      </c>
      <c r="K10" s="39">
        <f>100*'T2-4. Country summary index'!L11/4</f>
        <v>0</v>
      </c>
      <c r="M10" s="39">
        <f t="shared" si="0"/>
        <v>14.5</v>
      </c>
    </row>
    <row r="11" spans="1:13">
      <c r="A11" s="5" t="s">
        <v>229</v>
      </c>
      <c r="B11" s="39">
        <f>100*'T2-4. Country summary index'!C12/6</f>
        <v>16.666666666666668</v>
      </c>
      <c r="C11" s="39">
        <f>100*'T2-4. Country summary index'!D12/6</f>
        <v>16.666666666666668</v>
      </c>
      <c r="D11" s="39">
        <f>100*'T2-4. Country summary index'!E12/6</f>
        <v>66.666666666666671</v>
      </c>
      <c r="E11" s="39">
        <f>100*'T2-4. Country summary index'!F12/6</f>
        <v>33.333333333333336</v>
      </c>
      <c r="F11" s="39">
        <f>100*'T2-4. Country summary index'!G12/6</f>
        <v>66.666666666666671</v>
      </c>
      <c r="G11" s="39">
        <f>100*'T2-4. Country summary index'!H12/6</f>
        <v>83.333333333333329</v>
      </c>
      <c r="H11" s="39">
        <f>100*'T2-4. Country summary index'!I12/6</f>
        <v>33.333333333333336</v>
      </c>
      <c r="I11" s="39">
        <f>100*'T2-4. Country summary index'!J12/6</f>
        <v>16.666666666666668</v>
      </c>
      <c r="J11" s="39">
        <f>100*'T2-4. Country summary index'!K12/6</f>
        <v>0</v>
      </c>
      <c r="K11" s="39">
        <f>100*'T2-4. Country summary index'!L12/6</f>
        <v>0</v>
      </c>
      <c r="M11" s="39">
        <f t="shared" si="0"/>
        <v>33.333333333333329</v>
      </c>
    </row>
    <row r="12" spans="1:13" s="31" customFormat="1">
      <c r="A12" s="25" t="s">
        <v>185</v>
      </c>
      <c r="B12" s="40">
        <f>100*'T2-4. Country summary index'!C13/23</f>
        <v>31.159420289855074</v>
      </c>
      <c r="C12" s="40">
        <f>100*'T2-4. Country summary index'!D13/23</f>
        <v>21.739130434782609</v>
      </c>
      <c r="D12" s="40">
        <f>100*'T2-4. Country summary index'!E13/23</f>
        <v>46.434782608695649</v>
      </c>
      <c r="E12" s="40">
        <f>100*'T2-4. Country summary index'!F13/23</f>
        <v>21.739130434782609</v>
      </c>
      <c r="F12" s="40">
        <f>100*'T2-4. Country summary index'!G13/23</f>
        <v>47.536231884057969</v>
      </c>
      <c r="G12" s="40">
        <f>100*'T2-4. Country summary index'!H13/23</f>
        <v>72.463768115942017</v>
      </c>
      <c r="H12" s="40">
        <f>100*'T2-4. Country summary index'!I13/23</f>
        <v>30.434782608695652</v>
      </c>
      <c r="I12" s="40">
        <f>100*'T2-4. Country summary index'!J13/23</f>
        <v>4.3478260869565215</v>
      </c>
      <c r="J12" s="40">
        <f>100*'T2-4. Country summary index'!K13/23</f>
        <v>21.826086956521738</v>
      </c>
      <c r="K12" s="40">
        <f>100*'T2-4. Country summary index'!L13/23</f>
        <v>13.043478260869565</v>
      </c>
      <c r="M12" s="39">
        <f t="shared" si="0"/>
        <v>31.072463768115938</v>
      </c>
    </row>
    <row r="13" spans="1:13">
      <c r="A13" s="25"/>
      <c r="B13" s="39"/>
      <c r="C13" s="39"/>
      <c r="D13" s="39"/>
      <c r="E13" s="39"/>
      <c r="F13" s="39"/>
      <c r="G13" s="39"/>
      <c r="H13" s="39"/>
      <c r="I13" s="39"/>
      <c r="J13" s="39"/>
      <c r="K13" s="39"/>
      <c r="M13" s="39"/>
    </row>
    <row r="14" spans="1:13">
      <c r="A14" s="5" t="s">
        <v>186</v>
      </c>
      <c r="B14" s="39">
        <f>100*'T2-4. Country summary index'!C15/6</f>
        <v>33.333333333333336</v>
      </c>
      <c r="C14" s="39">
        <f>100*'T2-4. Country summary index'!D15/6</f>
        <v>50</v>
      </c>
      <c r="D14" s="39">
        <f>100*'T2-4. Country summary index'!E15/6</f>
        <v>83.333333333333329</v>
      </c>
      <c r="E14" s="39">
        <f>100*'T2-4. Country summary index'!F15/6</f>
        <v>50</v>
      </c>
      <c r="F14" s="39">
        <f>100*'T2-4. Country summary index'!G15/6</f>
        <v>50</v>
      </c>
      <c r="G14" s="39">
        <f>100*'T2-4. Country summary index'!H15/6</f>
        <v>50</v>
      </c>
      <c r="H14" s="39">
        <f>100*'T2-4. Country summary index'!I15/6</f>
        <v>100</v>
      </c>
      <c r="I14" s="39">
        <f>100*'T2-4. Country summary index'!J15/6</f>
        <v>83.333333333333329</v>
      </c>
      <c r="J14" s="39">
        <f>100*'T2-4. Country summary index'!K15/6</f>
        <v>66.666666666666671</v>
      </c>
      <c r="K14" s="39">
        <f>100*'T2-4. Country summary index'!L15/6</f>
        <v>83.333333333333329</v>
      </c>
      <c r="M14" s="39">
        <f>AVERAGE(B14:K14)</f>
        <v>65</v>
      </c>
    </row>
    <row r="15" spans="1:13">
      <c r="A15" s="5"/>
      <c r="B15" s="11"/>
      <c r="M15" s="39"/>
    </row>
    <row r="16" spans="1:13">
      <c r="A16" s="7" t="s">
        <v>188</v>
      </c>
      <c r="B16" s="11"/>
      <c r="M16" s="39"/>
    </row>
    <row r="17" spans="1:13">
      <c r="A17" s="5" t="s">
        <v>225</v>
      </c>
      <c r="B17" s="39">
        <f>100*'T2-4. Country summary index'!C18/7</f>
        <v>42.857142857142854</v>
      </c>
      <c r="C17" s="39">
        <f>100*'T2-4. Country summary index'!D18/7</f>
        <v>0</v>
      </c>
      <c r="D17" s="39">
        <f>100*'T2-4. Country summary index'!E18/7</f>
        <v>14.285714285714286</v>
      </c>
      <c r="E17" s="39">
        <f>100*'T2-4. Country summary index'!F18/7</f>
        <v>0</v>
      </c>
      <c r="F17" s="39">
        <f>100*'T2-4. Country summary index'!G18/7</f>
        <v>14.285714285714286</v>
      </c>
      <c r="G17" s="39">
        <f>100*'T2-4. Country summary index'!H18/7</f>
        <v>57.142857142857146</v>
      </c>
      <c r="H17" s="39">
        <f>100*'T2-4. Country summary index'!I18/7</f>
        <v>28.571428571428573</v>
      </c>
      <c r="I17" s="39">
        <f>100*'T2-4. Country summary index'!J18/7</f>
        <v>0</v>
      </c>
      <c r="J17" s="39">
        <f>100*'T2-4. Country summary index'!K18/7</f>
        <v>14.285714285714286</v>
      </c>
      <c r="K17" s="39">
        <f>100*'T2-4. Country summary index'!L18/7</f>
        <v>0</v>
      </c>
      <c r="M17" s="39">
        <f t="shared" ref="M17:M22" si="1">AVERAGE(B17:K17)</f>
        <v>17.142857142857146</v>
      </c>
    </row>
    <row r="18" spans="1:13">
      <c r="A18" s="5" t="s">
        <v>226</v>
      </c>
      <c r="B18" s="39">
        <f>100*'T2-4. Country summary index'!C19/5</f>
        <v>20</v>
      </c>
      <c r="C18" s="39">
        <f>100*'T2-4. Country summary index'!D19/5</f>
        <v>80</v>
      </c>
      <c r="D18" s="39">
        <f>100*'T2-4. Country summary index'!E19/5</f>
        <v>80</v>
      </c>
      <c r="E18" s="39">
        <f>100*'T2-4. Country summary index'!F19/5</f>
        <v>60</v>
      </c>
      <c r="F18" s="39">
        <f>100*'T2-4. Country summary index'!G19/5</f>
        <v>100</v>
      </c>
      <c r="G18" s="39">
        <f>100*'T2-4. Country summary index'!H19/5</f>
        <v>100</v>
      </c>
      <c r="H18" s="39">
        <f>100*'T2-4. Country summary index'!I19/5</f>
        <v>60</v>
      </c>
      <c r="I18" s="39">
        <f>100*'T2-4. Country summary index'!J19/5</f>
        <v>20</v>
      </c>
      <c r="J18" s="39">
        <f>100*'T2-4. Country summary index'!K19/5</f>
        <v>20</v>
      </c>
      <c r="K18" s="39">
        <f>100*'T2-4. Country summary index'!L19/5</f>
        <v>60</v>
      </c>
      <c r="M18" s="39">
        <f t="shared" si="1"/>
        <v>60</v>
      </c>
    </row>
    <row r="19" spans="1:13">
      <c r="A19" s="5" t="s">
        <v>227</v>
      </c>
      <c r="B19" s="39">
        <f>100*'T2-4. Country summary index'!C20/1</f>
        <v>0</v>
      </c>
      <c r="C19" s="39">
        <f>100*'T2-4. Country summary index'!D20/1</f>
        <v>0</v>
      </c>
      <c r="D19" s="39">
        <f>100*'T2-4. Country summary index'!E20/1</f>
        <v>0</v>
      </c>
      <c r="E19" s="39">
        <f>100*'T2-4. Country summary index'!F20/1</f>
        <v>0</v>
      </c>
      <c r="F19" s="39">
        <f>100*'T2-4. Country summary index'!G20/1</f>
        <v>33.333333333333329</v>
      </c>
      <c r="G19" s="39">
        <f>100*'T2-4. Country summary index'!H20/1</f>
        <v>66.666666666666657</v>
      </c>
      <c r="H19" s="39">
        <f>100*'T2-4. Country summary index'!I20/1</f>
        <v>0</v>
      </c>
      <c r="I19" s="39">
        <f>100*'T2-4. Country summary index'!J20/1</f>
        <v>0</v>
      </c>
      <c r="J19" s="39">
        <f>100*'T2-4. Country summary index'!K20/1</f>
        <v>0</v>
      </c>
      <c r="K19" s="39">
        <f>100*'T2-4. Country summary index'!L20/1</f>
        <v>0</v>
      </c>
      <c r="M19" s="39">
        <f t="shared" si="1"/>
        <v>9.9999999999999982</v>
      </c>
    </row>
    <row r="20" spans="1:13">
      <c r="A20" s="5" t="s">
        <v>228</v>
      </c>
      <c r="B20" s="39">
        <f>100*'T2-4. Country summary index'!C21/4</f>
        <v>37.5</v>
      </c>
      <c r="C20" s="39">
        <f>100*'T2-4. Country summary index'!D21/4</f>
        <v>0</v>
      </c>
      <c r="D20" s="39">
        <f>100*'T2-4. Country summary index'!E21/4</f>
        <v>17</v>
      </c>
      <c r="E20" s="39">
        <f>100*'T2-4. Country summary index'!F21/4</f>
        <v>0</v>
      </c>
      <c r="F20" s="39">
        <f>100*'T2-4. Country summary index'!G21/4</f>
        <v>15</v>
      </c>
      <c r="G20" s="39">
        <f>100*'T2-4. Country summary index'!H21/4</f>
        <v>50</v>
      </c>
      <c r="H20" s="39">
        <f>100*'T2-4. Country summary index'!I21/4</f>
        <v>0</v>
      </c>
      <c r="I20" s="39">
        <f>100*'T2-4. Country summary index'!J21/4</f>
        <v>0</v>
      </c>
      <c r="J20" s="39">
        <f>100*'T2-4. Country summary index'!K21/4</f>
        <v>25.5</v>
      </c>
      <c r="K20" s="39">
        <f>100*'T2-4. Country summary index'!L21/4</f>
        <v>0</v>
      </c>
      <c r="M20" s="39">
        <f t="shared" si="1"/>
        <v>14.5</v>
      </c>
    </row>
    <row r="21" spans="1:13">
      <c r="A21" s="5" t="s">
        <v>229</v>
      </c>
      <c r="B21" s="39">
        <f>100*'T2-4. Country summary index'!C22/6</f>
        <v>16.666666666666668</v>
      </c>
      <c r="C21" s="39">
        <f>100*'T2-4. Country summary index'!D22/6</f>
        <v>16.666666666666668</v>
      </c>
      <c r="D21" s="39">
        <f>100*'T2-4. Country summary index'!E22/6</f>
        <v>66.666666666666671</v>
      </c>
      <c r="E21" s="39">
        <f>100*'T2-4. Country summary index'!F22/6</f>
        <v>33.333333333333336</v>
      </c>
      <c r="F21" s="39">
        <f>100*'T2-4. Country summary index'!G22/6</f>
        <v>66.666666666666671</v>
      </c>
      <c r="G21" s="39">
        <f>100*'T2-4. Country summary index'!H22/6</f>
        <v>83.333333333333329</v>
      </c>
      <c r="H21" s="39">
        <f>100*'T2-4. Country summary index'!I22/6</f>
        <v>0</v>
      </c>
      <c r="I21" s="39">
        <f>100*'T2-4. Country summary index'!J22/6</f>
        <v>0</v>
      </c>
      <c r="J21" s="39">
        <f>100*'T2-4. Country summary index'!K22/6</f>
        <v>0</v>
      </c>
      <c r="K21" s="39">
        <f>100*'T2-4. Country summary index'!L22/6</f>
        <v>0</v>
      </c>
      <c r="M21" s="39">
        <f t="shared" si="1"/>
        <v>28.333333333333332</v>
      </c>
    </row>
    <row r="22" spans="1:13">
      <c r="A22" s="26" t="s">
        <v>185</v>
      </c>
      <c r="B22" s="40">
        <f>100*'T2-4. Country summary index'!C23/23</f>
        <v>28.260869565217391</v>
      </c>
      <c r="C22" s="40">
        <f>100*'T2-4. Country summary index'!D23/23</f>
        <v>21.739130434782609</v>
      </c>
      <c r="D22" s="40">
        <f>100*'T2-4. Country summary index'!E23/23</f>
        <v>42.086956521739133</v>
      </c>
      <c r="E22" s="40">
        <f>100*'T2-4. Country summary index'!F23/23</f>
        <v>21.739130434782609</v>
      </c>
      <c r="F22" s="40">
        <f>100*'T2-4. Country summary index'!G23/23</f>
        <v>47.536231884057969</v>
      </c>
      <c r="G22" s="40">
        <f>100*'T2-4. Country summary index'!H23/23</f>
        <v>72.463768115942017</v>
      </c>
      <c r="H22" s="40">
        <f>100*'T2-4. Country summary index'!I23/23</f>
        <v>21.739130434782609</v>
      </c>
      <c r="I22" s="40">
        <f>100*'T2-4. Country summary index'!J23/23</f>
        <v>4.3478260869565215</v>
      </c>
      <c r="J22" s="40">
        <f>100*'T2-4. Country summary index'!K23/23</f>
        <v>13.130434782608695</v>
      </c>
      <c r="K22" s="40">
        <f>100*'T2-4. Country summary index'!L23/23</f>
        <v>13.043478260869565</v>
      </c>
      <c r="M22" s="39">
        <f t="shared" si="1"/>
        <v>28.608695652173907</v>
      </c>
    </row>
    <row r="23" spans="1:13">
      <c r="A23" s="26"/>
      <c r="B23" s="39"/>
      <c r="C23" s="39"/>
      <c r="D23" s="39"/>
      <c r="E23" s="39"/>
      <c r="F23" s="39"/>
      <c r="G23" s="39"/>
      <c r="H23" s="39"/>
      <c r="I23" s="39"/>
      <c r="J23" s="39"/>
      <c r="K23" s="39"/>
      <c r="M23" s="39"/>
    </row>
    <row r="24" spans="1:13">
      <c r="A24" s="6" t="s">
        <v>186</v>
      </c>
      <c r="B24" s="39">
        <f>100*'T2-4. Country summary index'!C25/6</f>
        <v>33.333333333333336</v>
      </c>
      <c r="C24" s="39">
        <f>100*'T2-4. Country summary index'!D25/6</f>
        <v>50</v>
      </c>
      <c r="D24" s="39">
        <f>100*'T2-4. Country summary index'!E25/6</f>
        <v>83.333333333333329</v>
      </c>
      <c r="E24" s="39">
        <f>100*'T2-4. Country summary index'!F25/6</f>
        <v>50</v>
      </c>
      <c r="F24" s="39">
        <f>100*'T2-4. Country summary index'!G25/6</f>
        <v>50</v>
      </c>
      <c r="G24" s="39">
        <f>100*'T2-4. Country summary index'!H25/6</f>
        <v>50</v>
      </c>
      <c r="H24" s="39">
        <f>100*'T2-4. Country summary index'!I25/6</f>
        <v>100</v>
      </c>
      <c r="I24" s="39">
        <f>100*'T2-4. Country summary index'!J25/6</f>
        <v>83.333333333333329</v>
      </c>
      <c r="J24" s="39">
        <f>100*'T2-4. Country summary index'!K25/6</f>
        <v>66.666666666666671</v>
      </c>
      <c r="K24" s="39">
        <f>100*'T2-4. Country summary index'!L25/6</f>
        <v>66.666666666666671</v>
      </c>
      <c r="M24" s="39">
        <f>AVERAGE(B24:K24)</f>
        <v>63.333333333333329</v>
      </c>
    </row>
    <row r="25" spans="1:13">
      <c r="A25" s="6"/>
      <c r="B25" s="11"/>
      <c r="M25" s="39"/>
    </row>
    <row r="26" spans="1:13">
      <c r="A26" s="7" t="s">
        <v>189</v>
      </c>
      <c r="B26" s="11"/>
      <c r="M26" s="39"/>
    </row>
    <row r="27" spans="1:13">
      <c r="A27" s="5" t="s">
        <v>225</v>
      </c>
      <c r="B27" s="39">
        <f>100*'T2-4. Country summary index'!C28/7</f>
        <v>42.857142857142854</v>
      </c>
      <c r="C27" s="39">
        <f>100*'T2-4. Country summary index'!D28/7</f>
        <v>0</v>
      </c>
      <c r="D27" s="39">
        <f>100*'T2-4. Country summary index'!E28/7</f>
        <v>71.428571428571431</v>
      </c>
      <c r="E27" s="39">
        <f>100*'T2-4. Country summary index'!F28/7</f>
        <v>0</v>
      </c>
      <c r="F27" s="39">
        <f>100*'T2-4. Country summary index'!G28/7</f>
        <v>14.285714285714286</v>
      </c>
      <c r="G27" s="39">
        <f>100*'T2-4. Country summary index'!H28/7</f>
        <v>57.142857142857146</v>
      </c>
      <c r="H27" s="39">
        <f>100*'T2-4. Country summary index'!I28/7</f>
        <v>28.571428571428573</v>
      </c>
      <c r="I27" s="39">
        <f>100*'T2-4. Country summary index'!J28/7</f>
        <v>0</v>
      </c>
      <c r="J27" s="39">
        <f>100*'T2-4. Country summary index'!K28/7</f>
        <v>14.285714285714286</v>
      </c>
      <c r="K27" s="39">
        <f>100*'T2-4. Country summary index'!L28/7</f>
        <v>0</v>
      </c>
      <c r="M27" s="39">
        <f t="shared" ref="M27:M32" si="2">AVERAGE(B27:K27)</f>
        <v>22.857142857142854</v>
      </c>
    </row>
    <row r="28" spans="1:13">
      <c r="A28" s="5" t="s">
        <v>226</v>
      </c>
      <c r="B28" s="39">
        <f>100*'T2-4. Country summary index'!C29/5</f>
        <v>20</v>
      </c>
      <c r="C28" s="39">
        <f>100*'T2-4. Country summary index'!D29/5</f>
        <v>80</v>
      </c>
      <c r="D28" s="39">
        <f>100*'T2-4. Country summary index'!E29/5</f>
        <v>100</v>
      </c>
      <c r="E28" s="39">
        <f>100*'T2-4. Country summary index'!F29/5</f>
        <v>60</v>
      </c>
      <c r="F28" s="39">
        <f>100*'T2-4. Country summary index'!G29/5</f>
        <v>100</v>
      </c>
      <c r="G28" s="39">
        <f>100*'T2-4. Country summary index'!H29/5</f>
        <v>100</v>
      </c>
      <c r="H28" s="39">
        <f>100*'T2-4. Country summary index'!I29/5</f>
        <v>60</v>
      </c>
      <c r="I28" s="39">
        <f>100*'T2-4. Country summary index'!J29/5</f>
        <v>20</v>
      </c>
      <c r="J28" s="39">
        <f>100*'T2-4. Country summary index'!K29/5</f>
        <v>20</v>
      </c>
      <c r="K28" s="39">
        <f>100*'T2-4. Country summary index'!L29/5</f>
        <v>60</v>
      </c>
      <c r="M28" s="39">
        <f t="shared" si="2"/>
        <v>62</v>
      </c>
    </row>
    <row r="29" spans="1:13">
      <c r="A29" s="5" t="s">
        <v>227</v>
      </c>
      <c r="B29" s="39">
        <f>100*'T2-4. Country summary index'!C30/1</f>
        <v>0</v>
      </c>
      <c r="C29" s="39">
        <f>100*'T2-4. Country summary index'!D30/1</f>
        <v>0</v>
      </c>
      <c r="D29" s="39">
        <f>100*'T2-4. Country summary index'!E30/1</f>
        <v>0</v>
      </c>
      <c r="E29" s="39">
        <f>100*'T2-4. Country summary index'!F30/1</f>
        <v>0</v>
      </c>
      <c r="F29" s="39">
        <f>100*'T2-4. Country summary index'!G30/1</f>
        <v>0</v>
      </c>
      <c r="G29" s="39">
        <f>100*'T2-4. Country summary index'!H30/1</f>
        <v>0</v>
      </c>
      <c r="H29" s="39">
        <f>100*'T2-4. Country summary index'!I30/1</f>
        <v>0</v>
      </c>
      <c r="I29" s="39">
        <f>100*'T2-4. Country summary index'!J30/1</f>
        <v>0</v>
      </c>
      <c r="J29" s="39">
        <f>100*'T2-4. Country summary index'!K30/1</f>
        <v>0</v>
      </c>
      <c r="K29" s="39">
        <f>100*'T2-4. Country summary index'!L30/1</f>
        <v>0</v>
      </c>
      <c r="M29" s="39">
        <f t="shared" si="2"/>
        <v>0</v>
      </c>
    </row>
    <row r="30" spans="1:13" ht="12.75" customHeight="1">
      <c r="A30" s="5" t="s">
        <v>228</v>
      </c>
      <c r="B30" s="39">
        <f>100*'T2-4. Country summary index'!C31/4</f>
        <v>37.5</v>
      </c>
      <c r="C30" s="39">
        <f>100*'T2-4. Country summary index'!D31/4</f>
        <v>0</v>
      </c>
      <c r="D30" s="39">
        <f>100*'T2-4. Country summary index'!E31/4</f>
        <v>50</v>
      </c>
      <c r="E30" s="39">
        <f>100*'T2-4. Country summary index'!F31/4</f>
        <v>0</v>
      </c>
      <c r="F30" s="39">
        <f>100*'T2-4. Country summary index'!G31/4</f>
        <v>15</v>
      </c>
      <c r="G30" s="39">
        <f>100*'T2-4. Country summary index'!H31/4</f>
        <v>50</v>
      </c>
      <c r="H30" s="39">
        <f>100*'T2-4. Country summary index'!I31/4</f>
        <v>0</v>
      </c>
      <c r="I30" s="39">
        <f>100*'T2-4. Country summary index'!J31/4</f>
        <v>0</v>
      </c>
      <c r="J30" s="39">
        <f>100*'T2-4. Country summary index'!K31/4</f>
        <v>25.5</v>
      </c>
      <c r="K30" s="39">
        <f>100*'T2-4. Country summary index'!L31/4</f>
        <v>0</v>
      </c>
      <c r="M30" s="39">
        <f t="shared" si="2"/>
        <v>17.8</v>
      </c>
    </row>
    <row r="31" spans="1:13">
      <c r="A31" s="5" t="s">
        <v>229</v>
      </c>
      <c r="B31" s="39">
        <f>100*'T2-4. Country summary index'!C32/6</f>
        <v>16.666666666666668</v>
      </c>
      <c r="C31" s="39">
        <f>100*'T2-4. Country summary index'!D32/6</f>
        <v>16.666666666666668</v>
      </c>
      <c r="D31" s="39">
        <f>100*'T2-4. Country summary index'!E32/6</f>
        <v>83.333333333333329</v>
      </c>
      <c r="E31" s="39">
        <f>100*'T2-4. Country summary index'!F32/6</f>
        <v>33.333333333333336</v>
      </c>
      <c r="F31" s="39">
        <f>100*'T2-4. Country summary index'!G32/6</f>
        <v>66.666666666666671</v>
      </c>
      <c r="G31" s="39">
        <f>100*'T2-4. Country summary index'!H32/6</f>
        <v>83.333333333333329</v>
      </c>
      <c r="H31" s="39">
        <f>100*'T2-4. Country summary index'!I32/6</f>
        <v>0</v>
      </c>
      <c r="I31" s="39">
        <f>100*'T2-4. Country summary index'!J32/6</f>
        <v>0</v>
      </c>
      <c r="J31" s="39">
        <f>100*'T2-4. Country summary index'!K32/6</f>
        <v>0</v>
      </c>
      <c r="K31" s="39">
        <f>100*'T2-4. Country summary index'!L32/6</f>
        <v>0</v>
      </c>
      <c r="M31" s="39">
        <f t="shared" si="2"/>
        <v>30</v>
      </c>
    </row>
    <row r="32" spans="1:13" s="29" customFormat="1">
      <c r="A32" s="28" t="s">
        <v>185</v>
      </c>
      <c r="B32" s="40">
        <f>100*'T2-4. Country summary index'!C33/23</f>
        <v>28.260869565217391</v>
      </c>
      <c r="C32" s="40">
        <f>100*'T2-4. Country summary index'!D33/23</f>
        <v>21.739130434782609</v>
      </c>
      <c r="D32" s="40">
        <f>100*'T2-4. Country summary index'!E33/23</f>
        <v>73.913043478260875</v>
      </c>
      <c r="E32" s="40">
        <f>100*'T2-4. Country summary index'!F33/23</f>
        <v>21.739130434782609</v>
      </c>
      <c r="F32" s="40">
        <f>100*'T2-4. Country summary index'!G33/23</f>
        <v>46.086956521739133</v>
      </c>
      <c r="G32" s="40">
        <f>100*'T2-4. Country summary index'!H33/23</f>
        <v>69.565217391304344</v>
      </c>
      <c r="H32" s="40">
        <f>100*'T2-4. Country summary index'!I33/23</f>
        <v>21.739130434782609</v>
      </c>
      <c r="I32" s="40">
        <f>100*'T2-4. Country summary index'!J33/23</f>
        <v>4.3478260869565215</v>
      </c>
      <c r="J32" s="40">
        <f>100*'T2-4. Country summary index'!K33/23</f>
        <v>13.130434782608695</v>
      </c>
      <c r="K32" s="40">
        <f>100*'T2-4. Country summary index'!L33/23</f>
        <v>13.043478260869565</v>
      </c>
      <c r="M32" s="39">
        <f t="shared" si="2"/>
        <v>31.356521739130436</v>
      </c>
    </row>
    <row r="33" spans="1:13">
      <c r="A33" s="27"/>
      <c r="B33" s="39"/>
      <c r="C33" s="39"/>
      <c r="D33" s="39"/>
      <c r="E33" s="39"/>
      <c r="F33" s="39"/>
      <c r="G33" s="39"/>
      <c r="H33" s="39"/>
      <c r="I33" s="39"/>
      <c r="J33" s="39"/>
      <c r="K33" s="39"/>
      <c r="M33" s="39"/>
    </row>
    <row r="34" spans="1:13">
      <c r="A34" s="46" t="s">
        <v>186</v>
      </c>
      <c r="B34" s="47">
        <f>100*'T2-4. Country summary index'!C35/6</f>
        <v>33.333333333333336</v>
      </c>
      <c r="C34" s="47">
        <f>100*'T2-4. Country summary index'!D35/6</f>
        <v>50</v>
      </c>
      <c r="D34" s="47">
        <f>100*'T2-4. Country summary index'!E35/6</f>
        <v>66.666666666666671</v>
      </c>
      <c r="E34" s="47">
        <f>100*'T2-4. Country summary index'!F35/6</f>
        <v>50</v>
      </c>
      <c r="F34" s="47">
        <f>100*'T2-4. Country summary index'!G35/6</f>
        <v>50</v>
      </c>
      <c r="G34" s="47">
        <f>100*'T2-4. Country summary index'!H35/6</f>
        <v>50</v>
      </c>
      <c r="H34" s="47">
        <f>100*'T2-4. Country summary index'!I35/6</f>
        <v>0</v>
      </c>
      <c r="I34" s="47">
        <f>100*'T2-4. Country summary index'!J35/6</f>
        <v>66.666666666666671</v>
      </c>
      <c r="J34" s="47">
        <f>100*'T2-4. Country summary index'!K35/6</f>
        <v>66.666666666666671</v>
      </c>
      <c r="K34" s="47">
        <f>100*'T2-4. Country summary index'!L35/6</f>
        <v>66.666666666666671</v>
      </c>
      <c r="L34" s="48"/>
      <c r="M34" s="47">
        <f>AVERAGE(B34:K34)</f>
        <v>50.000000000000007</v>
      </c>
    </row>
    <row r="35" spans="1:13">
      <c r="A35" s="56" t="s">
        <v>230</v>
      </c>
      <c r="B35" s="39"/>
      <c r="C35" s="39"/>
      <c r="D35" s="39"/>
      <c r="E35" s="39"/>
      <c r="F35" s="39"/>
      <c r="G35" s="39"/>
      <c r="H35" s="39"/>
      <c r="I35" s="39"/>
      <c r="J35" s="39"/>
      <c r="K35" s="39"/>
      <c r="M35" s="39"/>
    </row>
    <row r="36" spans="1:13">
      <c r="A36" s="6"/>
      <c r="B36" s="39"/>
      <c r="C36" s="39"/>
      <c r="D36" s="39"/>
      <c r="E36" s="39"/>
      <c r="F36" s="39"/>
      <c r="G36" s="39"/>
      <c r="H36" s="39"/>
      <c r="I36" s="39"/>
      <c r="J36" s="39"/>
      <c r="K36" s="39"/>
      <c r="M36" s="39"/>
    </row>
    <row r="37" spans="1:13">
      <c r="A37" s="6"/>
      <c r="B37" s="39"/>
      <c r="C37" s="39"/>
      <c r="D37" s="39"/>
      <c r="E37" s="39"/>
      <c r="F37" s="39"/>
      <c r="G37" s="39"/>
      <c r="H37" s="39"/>
      <c r="I37" s="39"/>
      <c r="J37" s="39"/>
      <c r="K37" s="39"/>
      <c r="M37" s="39"/>
    </row>
    <row r="38" spans="1:13" ht="15.75">
      <c r="A38" s="55" t="s">
        <v>330</v>
      </c>
      <c r="B38" s="39"/>
      <c r="C38" s="39"/>
      <c r="D38" s="39"/>
      <c r="E38" s="39"/>
      <c r="F38" s="39"/>
      <c r="G38" s="39"/>
      <c r="H38" s="39"/>
      <c r="I38" s="39"/>
      <c r="J38" s="39"/>
      <c r="K38" s="39"/>
      <c r="M38" s="39"/>
    </row>
    <row r="39" spans="1:13">
      <c r="A39" s="43"/>
      <c r="B39" s="44" t="s">
        <v>214</v>
      </c>
      <c r="C39" s="45" t="s">
        <v>116</v>
      </c>
      <c r="D39" s="45" t="s">
        <v>142</v>
      </c>
      <c r="E39" s="45" t="s">
        <v>123</v>
      </c>
      <c r="F39" s="45" t="s">
        <v>164</v>
      </c>
      <c r="G39" s="45" t="s">
        <v>165</v>
      </c>
      <c r="H39" s="45" t="s">
        <v>192</v>
      </c>
      <c r="I39" s="45" t="s">
        <v>132</v>
      </c>
      <c r="J39" s="45" t="s">
        <v>138</v>
      </c>
      <c r="K39" s="45" t="s">
        <v>146</v>
      </c>
      <c r="L39" s="45"/>
      <c r="M39" s="45" t="s">
        <v>222</v>
      </c>
    </row>
    <row r="40" spans="1:13">
      <c r="A40" s="4"/>
      <c r="B40" s="4"/>
      <c r="C40" s="4"/>
      <c r="D40" s="4"/>
      <c r="E40" s="4"/>
      <c r="F40" s="4"/>
      <c r="G40" s="4"/>
      <c r="H40" s="4"/>
      <c r="I40" s="4"/>
      <c r="J40" s="4"/>
      <c r="K40" s="4"/>
      <c r="M40" s="39"/>
    </row>
    <row r="41" spans="1:13">
      <c r="A41" s="7" t="s">
        <v>220</v>
      </c>
      <c r="C41" s="12"/>
      <c r="D41" s="12"/>
      <c r="E41" s="12"/>
      <c r="F41" s="12"/>
      <c r="G41" s="12"/>
      <c r="H41" s="12"/>
      <c r="I41" s="12"/>
      <c r="J41" s="12"/>
      <c r="K41" s="12"/>
      <c r="M41" s="39"/>
    </row>
    <row r="42" spans="1:13">
      <c r="A42" s="5" t="s">
        <v>225</v>
      </c>
      <c r="B42" s="5">
        <f>100*'T2-4. Country summary index'!C39/1.5</f>
        <v>0</v>
      </c>
      <c r="C42" s="5">
        <f>100*'T2-4. Country summary index'!D39/1.5</f>
        <v>0</v>
      </c>
      <c r="D42" s="5">
        <f>100*'T2-4. Country summary index'!E39/1.5</f>
        <v>0</v>
      </c>
      <c r="E42" s="5">
        <f>100*'T2-4. Country summary index'!F39/1.5</f>
        <v>0</v>
      </c>
      <c r="F42" s="5">
        <f>100*'T2-4. Country summary index'!G39/1.5</f>
        <v>0</v>
      </c>
      <c r="G42" s="5">
        <f>100*'T2-4. Country summary index'!H39/1.5</f>
        <v>0</v>
      </c>
      <c r="H42" s="41">
        <f>100*'T2-4. Country summary index'!I39/1.5</f>
        <v>0</v>
      </c>
      <c r="I42" s="5">
        <f>100*'T2-4. Country summary index'!J39/1.5</f>
        <v>0</v>
      </c>
      <c r="J42" s="5">
        <f>100*'T2-4. Country summary index'!K39/1.5</f>
        <v>0</v>
      </c>
      <c r="K42" s="5">
        <f>100*'T2-4. Country summary index'!L39/1.5</f>
        <v>0</v>
      </c>
      <c r="M42" s="39">
        <f>AVERAGE(B42:K42)</f>
        <v>0</v>
      </c>
    </row>
    <row r="43" spans="1:13">
      <c r="A43" s="5" t="s">
        <v>228</v>
      </c>
      <c r="B43" s="5">
        <f>100*'T2-4. Country summary index'!C40/2</f>
        <v>0</v>
      </c>
      <c r="C43" s="5">
        <f>100*'T2-4. Country summary index'!D40/2</f>
        <v>0</v>
      </c>
      <c r="D43" s="5">
        <f>100*'T2-4. Country summary index'!E40/2</f>
        <v>0</v>
      </c>
      <c r="E43" s="5">
        <f>100*'T2-4. Country summary index'!F40/2</f>
        <v>0</v>
      </c>
      <c r="F43" s="5">
        <f>100*'T2-4. Country summary index'!G40/2</f>
        <v>0</v>
      </c>
      <c r="G43" s="5">
        <f>100*'T2-4. Country summary index'!H40/2</f>
        <v>0</v>
      </c>
      <c r="H43" s="41">
        <f>100*'T2-4. Country summary index'!I40/2</f>
        <v>0</v>
      </c>
      <c r="I43" s="5">
        <f>100*'T2-4. Country summary index'!J40/2</f>
        <v>0</v>
      </c>
      <c r="J43" s="5">
        <f>100*'T2-4. Country summary index'!K40/2</f>
        <v>0</v>
      </c>
      <c r="K43" s="5">
        <f>100*'T2-4. Country summary index'!L40/2</f>
        <v>0</v>
      </c>
      <c r="M43" s="39">
        <f>AVERAGE(B43:K43)</f>
        <v>0</v>
      </c>
    </row>
    <row r="44" spans="1:13">
      <c r="A44" s="25" t="s">
        <v>185</v>
      </c>
      <c r="B44" s="25">
        <f>100*'T2-4. Country summary index'!C41/3.5</f>
        <v>0</v>
      </c>
      <c r="C44" s="25">
        <f>100*'T2-4. Country summary index'!D41/3.5</f>
        <v>0</v>
      </c>
      <c r="D44" s="25">
        <f>100*'T2-4. Country summary index'!E41/3.5</f>
        <v>0</v>
      </c>
      <c r="E44" s="25">
        <f>100*'T2-4. Country summary index'!F41/3.5</f>
        <v>0</v>
      </c>
      <c r="F44" s="25">
        <f>100*'T2-4. Country summary index'!G41/3.5</f>
        <v>0</v>
      </c>
      <c r="G44" s="25">
        <f>100*'T2-4. Country summary index'!H41/3.5</f>
        <v>0</v>
      </c>
      <c r="H44" s="42">
        <f>100*'T2-4. Country summary index'!I41/3.5</f>
        <v>0</v>
      </c>
      <c r="I44" s="25">
        <f>100*'T2-4. Country summary index'!J41/3.5</f>
        <v>0</v>
      </c>
      <c r="J44" s="25">
        <f>100*'T2-4. Country summary index'!K41/3.5</f>
        <v>0</v>
      </c>
      <c r="K44" s="25">
        <f>100*'T2-4. Country summary index'!L41/3.5</f>
        <v>0</v>
      </c>
      <c r="M44" s="39">
        <f>AVERAGE(B44:K44)</f>
        <v>0</v>
      </c>
    </row>
    <row r="45" spans="1:13">
      <c r="A45" s="25"/>
      <c r="B45" s="5"/>
      <c r="C45" s="5"/>
      <c r="D45" s="5"/>
      <c r="E45" s="5"/>
      <c r="F45" s="5"/>
      <c r="G45" s="5"/>
      <c r="H45" s="5"/>
      <c r="I45" s="5"/>
      <c r="J45" s="5"/>
      <c r="K45" s="5"/>
      <c r="M45" s="39"/>
    </row>
    <row r="46" spans="1:13">
      <c r="A46" s="6"/>
      <c r="B46" s="5"/>
      <c r="C46" s="5"/>
      <c r="D46" s="5"/>
      <c r="E46" s="5"/>
      <c r="F46" s="5"/>
      <c r="G46" s="5"/>
      <c r="H46" s="5"/>
      <c r="I46" s="5"/>
      <c r="J46" s="5"/>
      <c r="K46" s="5"/>
      <c r="M46" s="39"/>
    </row>
    <row r="47" spans="1:13">
      <c r="A47" s="7" t="s">
        <v>221</v>
      </c>
      <c r="B47" s="5"/>
      <c r="C47" s="5"/>
      <c r="D47" s="5"/>
      <c r="E47" s="5"/>
      <c r="F47" s="5"/>
      <c r="G47" s="5"/>
      <c r="H47" s="5"/>
      <c r="I47" s="5"/>
      <c r="J47" s="5"/>
      <c r="K47" s="5"/>
      <c r="M47" s="39"/>
    </row>
    <row r="48" spans="1:13">
      <c r="A48" s="5" t="s">
        <v>225</v>
      </c>
      <c r="B48" s="41">
        <f>100*'T2-4. Country summary index'!C45/5.5</f>
        <v>54.545454545454547</v>
      </c>
      <c r="C48" s="41">
        <f>100*'T2-4. Country summary index'!D45/5.5</f>
        <v>0</v>
      </c>
      <c r="D48" s="41">
        <f>100*'T2-4. Country summary index'!E45/5.5</f>
        <v>36.363636363636367</v>
      </c>
      <c r="E48" s="41">
        <f>100*'T2-4. Country summary index'!F45/5.5</f>
        <v>0</v>
      </c>
      <c r="F48" s="41">
        <f>100*'T2-4. Country summary index'!G45/5.5</f>
        <v>18.181818181818183</v>
      </c>
      <c r="G48" s="41">
        <f>100*'T2-4. Country summary index'!H45/5.5</f>
        <v>72.727272727272734</v>
      </c>
      <c r="H48" s="41">
        <f>100*'T2-4. Country summary index'!I45/5.5</f>
        <v>36.363636363636367</v>
      </c>
      <c r="I48" s="41">
        <f>100*'T2-4. Country summary index'!J45/5.5</f>
        <v>0</v>
      </c>
      <c r="J48" s="41">
        <f>100*'T2-4. Country summary index'!K45/5.5</f>
        <v>18.181818181818183</v>
      </c>
      <c r="K48" s="41">
        <f>100*'T2-4. Country summary index'!L45/5.5</f>
        <v>0</v>
      </c>
      <c r="M48" s="39">
        <f t="shared" ref="M48:M53" si="3">AVERAGE(B48:K48)</f>
        <v>23.636363636363637</v>
      </c>
    </row>
    <row r="49" spans="1:13">
      <c r="A49" s="5" t="s">
        <v>226</v>
      </c>
      <c r="B49" s="41">
        <f>100*'T2-4. Country summary index'!C46/5</f>
        <v>20</v>
      </c>
      <c r="C49" s="41">
        <f>100*'T2-4. Country summary index'!D46/5</f>
        <v>80</v>
      </c>
      <c r="D49" s="41">
        <f>100*'T2-4. Country summary index'!E46/5</f>
        <v>80</v>
      </c>
      <c r="E49" s="41">
        <f>100*'T2-4. Country summary index'!F46/5</f>
        <v>60</v>
      </c>
      <c r="F49" s="41">
        <f>100*'T2-4. Country summary index'!G46/5</f>
        <v>100</v>
      </c>
      <c r="G49" s="41">
        <f>100*'T2-4. Country summary index'!H46/5</f>
        <v>100</v>
      </c>
      <c r="H49" s="41">
        <f>100*'T2-4. Country summary index'!I46/5</f>
        <v>60</v>
      </c>
      <c r="I49" s="41">
        <f>100*'T2-4. Country summary index'!J46/5</f>
        <v>0</v>
      </c>
      <c r="J49" s="41">
        <f>100*'T2-4. Country summary index'!K46/5</f>
        <v>60</v>
      </c>
      <c r="K49" s="41">
        <f>100*'T2-4. Country summary index'!L46/5</f>
        <v>60</v>
      </c>
      <c r="M49" s="39">
        <f t="shared" si="3"/>
        <v>62</v>
      </c>
    </row>
    <row r="50" spans="1:13">
      <c r="A50" s="5" t="s">
        <v>227</v>
      </c>
      <c r="B50" s="41">
        <f>100*'T2-4. Country summary index'!C47/1</f>
        <v>66.666666666666657</v>
      </c>
      <c r="C50" s="41">
        <f>100*'T2-4. Country summary index'!D47/1</f>
        <v>0</v>
      </c>
      <c r="D50" s="41">
        <f>100*'T2-4. Country summary index'!E47/1</f>
        <v>0</v>
      </c>
      <c r="E50" s="41">
        <f>100*'T2-4. Country summary index'!F47/1</f>
        <v>0</v>
      </c>
      <c r="F50" s="41">
        <f>100*'T2-4. Country summary index'!G47/1</f>
        <v>33.333333333333329</v>
      </c>
      <c r="G50" s="41">
        <f>100*'T2-4. Country summary index'!H47/1</f>
        <v>66.666666666666657</v>
      </c>
      <c r="H50" s="41">
        <f>100*'T2-4. Country summary index'!I47/1</f>
        <v>0</v>
      </c>
      <c r="I50" s="41">
        <f>100*'T2-4. Country summary index'!J47/1</f>
        <v>0</v>
      </c>
      <c r="J50" s="41">
        <f>100*'T2-4. Country summary index'!K47/1</f>
        <v>0</v>
      </c>
      <c r="K50" s="41">
        <f>100*'T2-4. Country summary index'!L47/1</f>
        <v>0</v>
      </c>
      <c r="M50" s="39">
        <f t="shared" si="3"/>
        <v>16.666666666666664</v>
      </c>
    </row>
    <row r="51" spans="1:13">
      <c r="A51" s="5" t="s">
        <v>228</v>
      </c>
      <c r="B51" s="41">
        <f>100*'T2-4. Country summary index'!C48/2</f>
        <v>75</v>
      </c>
      <c r="C51" s="41">
        <f>100*'T2-4. Country summary index'!D48/2</f>
        <v>0</v>
      </c>
      <c r="D51" s="41">
        <f>100*'T2-4. Country summary index'!E48/2</f>
        <v>34</v>
      </c>
      <c r="E51" s="41">
        <f>100*'T2-4. Country summary index'!F48/2</f>
        <v>0</v>
      </c>
      <c r="F51" s="41">
        <f>100*'T2-4. Country summary index'!G48/2</f>
        <v>30</v>
      </c>
      <c r="G51" s="41">
        <f>100*'T2-4. Country summary index'!H48/2</f>
        <v>100</v>
      </c>
      <c r="H51" s="41">
        <f>100*'T2-4. Country summary index'!I48/2</f>
        <v>0</v>
      </c>
      <c r="I51" s="41">
        <f>100*'T2-4. Country summary index'!J48/2</f>
        <v>0</v>
      </c>
      <c r="J51" s="41">
        <f>100*'T2-4. Country summary index'!K48/2</f>
        <v>51</v>
      </c>
      <c r="K51" s="41">
        <f>100*'T2-4. Country summary index'!L48/2</f>
        <v>0</v>
      </c>
      <c r="M51" s="39">
        <f t="shared" si="3"/>
        <v>29</v>
      </c>
    </row>
    <row r="52" spans="1:13">
      <c r="A52" s="5" t="s">
        <v>229</v>
      </c>
      <c r="B52" s="41">
        <f>100*'T2-4. Country summary index'!C49/6</f>
        <v>16.666666666666668</v>
      </c>
      <c r="C52" s="41">
        <f>100*'T2-4. Country summary index'!D49/6</f>
        <v>16.666666666666668</v>
      </c>
      <c r="D52" s="41">
        <f>100*'T2-4. Country summary index'!E49/6</f>
        <v>66.666666666666671</v>
      </c>
      <c r="E52" s="41">
        <f>100*'T2-4. Country summary index'!F49/6</f>
        <v>33.333333333333336</v>
      </c>
      <c r="F52" s="41">
        <f>100*'T2-4. Country summary index'!G49/6</f>
        <v>66.666666666666671</v>
      </c>
      <c r="G52" s="41">
        <f>100*'T2-4. Country summary index'!H49/6</f>
        <v>83.333333333333329</v>
      </c>
      <c r="H52" s="41">
        <f>100*'T2-4. Country summary index'!I49/6</f>
        <v>33.333333333333336</v>
      </c>
      <c r="I52" s="41">
        <f>100*'T2-4. Country summary index'!J49/6</f>
        <v>16.666666666666668</v>
      </c>
      <c r="J52" s="41">
        <f>100*'T2-4. Country summary index'!K49/6</f>
        <v>0</v>
      </c>
      <c r="K52" s="41">
        <f>100*'T2-4. Country summary index'!L49/6</f>
        <v>0</v>
      </c>
      <c r="M52" s="39">
        <f t="shared" si="3"/>
        <v>33.333333333333329</v>
      </c>
    </row>
    <row r="53" spans="1:13">
      <c r="A53" s="49" t="s">
        <v>185</v>
      </c>
      <c r="B53" s="50">
        <f>100*'T2-4. Country summary index'!C50/19.5</f>
        <v>36.752136752136757</v>
      </c>
      <c r="C53" s="50">
        <f>100*'T2-4. Country summary index'!D50/19.5</f>
        <v>25.641025641025642</v>
      </c>
      <c r="D53" s="50">
        <f>100*'T2-4. Country summary index'!E50/19.5</f>
        <v>54.769230769230766</v>
      </c>
      <c r="E53" s="50">
        <f>100*'T2-4. Country summary index'!F50/19.5</f>
        <v>25.641025641025642</v>
      </c>
      <c r="F53" s="50">
        <f>100*'T2-4. Country summary index'!G50/19.5</f>
        <v>56.068376068376061</v>
      </c>
      <c r="G53" s="50">
        <f>100*'T2-4. Country summary index'!H50/19.5</f>
        <v>85.470085470085465</v>
      </c>
      <c r="H53" s="50">
        <f>100*'T2-4. Country summary index'!I50/19.5</f>
        <v>35.897435897435898</v>
      </c>
      <c r="I53" s="50">
        <f>100*'T2-4. Country summary index'!J50/19.5</f>
        <v>5.1282051282051286</v>
      </c>
      <c r="J53" s="50">
        <f>100*'T2-4. Country summary index'!K50/19.5</f>
        <v>25.743589743589741</v>
      </c>
      <c r="K53" s="50">
        <f>100*'T2-4. Country summary index'!L50/19.5</f>
        <v>15.384615384615385</v>
      </c>
      <c r="L53" s="48"/>
      <c r="M53" s="47">
        <f t="shared" si="3"/>
        <v>36.649572649572647</v>
      </c>
    </row>
    <row r="54" spans="1:13">
      <c r="A54" s="56" t="s">
        <v>230</v>
      </c>
      <c r="B54" s="5"/>
      <c r="M54" s="39"/>
    </row>
    <row r="55" spans="1:13">
      <c r="A55" s="6"/>
      <c r="B55" s="5"/>
      <c r="M55" s="39"/>
    </row>
    <row r="56" spans="1:13">
      <c r="A56" s="6"/>
      <c r="B56" s="5"/>
      <c r="M56" s="39"/>
    </row>
    <row r="57" spans="1:13" ht="25.5" customHeight="1">
      <c r="A57" s="5"/>
      <c r="B57" s="5"/>
      <c r="M57" s="39"/>
    </row>
    <row r="58" spans="1:13">
      <c r="A58" s="6"/>
      <c r="B58" s="5"/>
      <c r="M58" s="39"/>
    </row>
    <row r="59" spans="1:13">
      <c r="A59" s="6"/>
      <c r="B59" s="5"/>
      <c r="M59" s="39"/>
    </row>
    <row r="60" spans="1:13">
      <c r="A60" s="6"/>
      <c r="B60" s="5"/>
      <c r="M60" s="39"/>
    </row>
    <row r="61" spans="1:13">
      <c r="A61" s="6"/>
      <c r="B61" s="5"/>
      <c r="M61" s="39"/>
    </row>
    <row r="62" spans="1:13">
      <c r="A62" s="6"/>
      <c r="B62" s="5"/>
      <c r="M62" s="39"/>
    </row>
    <row r="63" spans="1:13">
      <c r="A63" s="6"/>
      <c r="B63" s="5"/>
      <c r="M63" s="39"/>
    </row>
    <row r="64" spans="1:13">
      <c r="A64" s="6"/>
      <c r="B64" s="5"/>
      <c r="M64" s="39"/>
    </row>
    <row r="65" spans="1:13">
      <c r="A65" s="6"/>
      <c r="B65" s="5"/>
      <c r="E65" s="9"/>
      <c r="M65" s="39"/>
    </row>
    <row r="66" spans="1:13">
      <c r="A66" s="6"/>
      <c r="B66" s="5"/>
      <c r="M66" s="39"/>
    </row>
    <row r="67" spans="1:13" ht="24.75" customHeight="1">
      <c r="A67" s="5"/>
      <c r="B67" s="5"/>
      <c r="M67" s="39"/>
    </row>
    <row r="68" spans="1:13">
      <c r="A68" s="6"/>
      <c r="B68" s="5"/>
      <c r="J68"/>
      <c r="M68" s="39"/>
    </row>
    <row r="69" spans="1:13">
      <c r="A69" s="6"/>
      <c r="B69" s="5"/>
      <c r="J69"/>
      <c r="M69" s="39"/>
    </row>
    <row r="70" spans="1:13">
      <c r="A70" s="6"/>
      <c r="B70" s="5"/>
      <c r="J70"/>
      <c r="M70" s="39"/>
    </row>
    <row r="71" spans="1:13">
      <c r="A71" s="6"/>
      <c r="B71" s="5"/>
      <c r="E71" s="1"/>
      <c r="J71"/>
      <c r="M71" s="39"/>
    </row>
    <row r="72" spans="1:13">
      <c r="A72" s="6"/>
      <c r="B72" s="5"/>
      <c r="J72"/>
      <c r="M72" s="39"/>
    </row>
    <row r="73" spans="1:13">
      <c r="A73" s="5"/>
      <c r="B73" s="5"/>
      <c r="M73" s="39"/>
    </row>
    <row r="74" spans="1:13">
      <c r="A74" s="6"/>
      <c r="B74" s="5"/>
      <c r="M74" s="39"/>
    </row>
    <row r="75" spans="1:13">
      <c r="A75" s="6"/>
      <c r="B75" s="5"/>
      <c r="M75" s="39"/>
    </row>
    <row r="76" spans="1:13">
      <c r="A76" s="6"/>
      <c r="B76" s="5"/>
      <c r="M76" s="39"/>
    </row>
    <row r="77" spans="1:13">
      <c r="A77" s="6"/>
      <c r="B77" s="5"/>
      <c r="J77"/>
      <c r="M77" s="39"/>
    </row>
    <row r="78" spans="1:13">
      <c r="A78" s="6"/>
      <c r="B78" s="5"/>
      <c r="M78" s="39"/>
    </row>
    <row r="79" spans="1:13">
      <c r="M79" s="39"/>
    </row>
    <row r="80" spans="1:13">
      <c r="A80" s="4"/>
      <c r="B80" s="4"/>
      <c r="M80" s="39"/>
    </row>
    <row r="81" spans="1:13">
      <c r="M81" s="39"/>
    </row>
    <row r="82" spans="1:13">
      <c r="A82" s="5"/>
      <c r="B82" s="5"/>
      <c r="F82" s="9"/>
      <c r="G82" s="9"/>
      <c r="H82" s="9"/>
      <c r="M82" s="39"/>
    </row>
    <row r="83" spans="1:13">
      <c r="A83" s="6"/>
      <c r="B83" s="5"/>
    </row>
    <row r="84" spans="1:13">
      <c r="A84" s="6"/>
      <c r="B84" s="5"/>
    </row>
    <row r="85" spans="1:13">
      <c r="A85" s="6"/>
      <c r="B85" s="5"/>
    </row>
    <row r="86" spans="1:13">
      <c r="A86" s="6"/>
      <c r="B86" s="5"/>
    </row>
    <row r="87" spans="1:13">
      <c r="A87" s="6"/>
      <c r="B87" s="5"/>
    </row>
    <row r="88" spans="1:13">
      <c r="A88" s="6"/>
      <c r="B88" s="5"/>
      <c r="E88" s="9"/>
    </row>
    <row r="89" spans="1:13">
      <c r="A89" s="6"/>
      <c r="B89" s="5"/>
    </row>
    <row r="91" spans="1:13">
      <c r="A91" s="4"/>
      <c r="B91" s="4"/>
    </row>
    <row r="93" spans="1:13">
      <c r="A93" s="5"/>
      <c r="B93" s="5"/>
    </row>
    <row r="94" spans="1:13">
      <c r="A94" s="6"/>
      <c r="B94" s="5"/>
    </row>
    <row r="95" spans="1:13">
      <c r="A95" s="6"/>
      <c r="B95" s="5"/>
    </row>
    <row r="96" spans="1:13">
      <c r="A96" s="6"/>
      <c r="B96" s="5"/>
    </row>
    <row r="97" spans="1:2">
      <c r="A97" s="6"/>
      <c r="B97" s="5"/>
    </row>
    <row r="98" spans="1:2">
      <c r="A98" s="6"/>
      <c r="B98" s="5"/>
    </row>
    <row r="99" spans="1:2">
      <c r="A99" s="6"/>
      <c r="B99" s="5"/>
    </row>
    <row r="101" spans="1:2">
      <c r="A101" s="4"/>
      <c r="B101" s="4"/>
    </row>
    <row r="103" spans="1:2">
      <c r="A103" s="5"/>
      <c r="B103" s="5"/>
    </row>
    <row r="104" spans="1:2">
      <c r="A104" s="6"/>
      <c r="B104" s="5"/>
    </row>
    <row r="105" spans="1:2">
      <c r="A105" s="6"/>
      <c r="B105" s="5"/>
    </row>
    <row r="106" spans="1:2">
      <c r="A106" s="6"/>
      <c r="B106" s="5"/>
    </row>
    <row r="107" spans="1:2">
      <c r="A107" s="6"/>
      <c r="B107" s="5"/>
    </row>
    <row r="108" spans="1:2">
      <c r="A108" s="6"/>
      <c r="B108" s="5"/>
    </row>
    <row r="109" spans="1:2">
      <c r="A109" s="6"/>
      <c r="B109" s="5"/>
    </row>
    <row r="110" spans="1:2">
      <c r="A110" s="5"/>
      <c r="B110" s="5"/>
    </row>
    <row r="111" spans="1:2">
      <c r="A111" s="6"/>
      <c r="B111" s="5"/>
    </row>
    <row r="112" spans="1:2">
      <c r="A112" s="6"/>
      <c r="B112" s="5"/>
    </row>
    <row r="113" spans="1:11">
      <c r="A113" s="6"/>
      <c r="B113" s="5"/>
    </row>
    <row r="114" spans="1:11">
      <c r="A114" s="6"/>
      <c r="B114" s="5"/>
    </row>
    <row r="115" spans="1:11">
      <c r="A115" s="6"/>
      <c r="B115" s="5"/>
    </row>
    <row r="116" spans="1:11">
      <c r="A116" s="6"/>
      <c r="B116" s="5"/>
    </row>
    <row r="117" spans="1:11">
      <c r="A117" s="6"/>
      <c r="B117" s="5"/>
    </row>
    <row r="118" spans="1:11">
      <c r="A118" s="4"/>
      <c r="B118" s="4"/>
    </row>
    <row r="119" spans="1:11">
      <c r="A119" s="6"/>
      <c r="B119" s="5"/>
    </row>
    <row r="120" spans="1:11">
      <c r="A120" s="5"/>
      <c r="B120" s="5"/>
    </row>
    <row r="121" spans="1:11">
      <c r="A121" s="6"/>
      <c r="B121" s="5"/>
      <c r="E121" s="1"/>
      <c r="F121" s="1"/>
      <c r="G121" s="1"/>
      <c r="H121" s="1"/>
      <c r="K121" s="1"/>
    </row>
    <row r="122" spans="1:11">
      <c r="A122" s="6"/>
      <c r="B122" s="5"/>
      <c r="E122" s="1"/>
      <c r="F122" s="1"/>
      <c r="G122" s="1"/>
      <c r="H122" s="1"/>
    </row>
    <row r="123" spans="1:11">
      <c r="A123" s="6"/>
      <c r="B123" s="5"/>
      <c r="F123" s="1"/>
      <c r="G123" s="1"/>
      <c r="H123" s="1"/>
    </row>
    <row r="124" spans="1:11">
      <c r="A124" s="6"/>
      <c r="B124" s="5"/>
    </row>
    <row r="125" spans="1:11">
      <c r="A125" s="6"/>
      <c r="B125" s="5"/>
      <c r="E125" s="1"/>
    </row>
    <row r="126" spans="1:11">
      <c r="A126" s="6"/>
      <c r="B126" s="5"/>
    </row>
    <row r="127" spans="1:11">
      <c r="A127" s="5"/>
      <c r="B127" s="5"/>
    </row>
    <row r="128" spans="1:11">
      <c r="A128" s="6"/>
      <c r="B128" s="5"/>
    </row>
    <row r="129" spans="1:11">
      <c r="A129" s="6"/>
      <c r="B129" s="5"/>
      <c r="C129" s="14"/>
      <c r="D129" s="14"/>
      <c r="F129" s="14"/>
      <c r="J129" s="14"/>
    </row>
    <row r="130" spans="1:11">
      <c r="A130" s="6"/>
      <c r="B130" s="5"/>
    </row>
    <row r="131" spans="1:11">
      <c r="A131" s="6"/>
      <c r="B131" s="5"/>
    </row>
    <row r="132" spans="1:11">
      <c r="A132" s="6"/>
      <c r="B132" s="5"/>
    </row>
    <row r="133" spans="1:11">
      <c r="A133" s="5"/>
      <c r="B133" s="5"/>
    </row>
    <row r="134" spans="1:11">
      <c r="A134" s="6"/>
      <c r="B134" s="5"/>
    </row>
    <row r="135" spans="1:11">
      <c r="A135" s="6"/>
      <c r="B135" s="5"/>
    </row>
    <row r="136" spans="1:11">
      <c r="A136" s="6"/>
      <c r="B136" s="5"/>
      <c r="K136" s="1"/>
    </row>
    <row r="137" spans="1:11">
      <c r="A137" s="6"/>
      <c r="B137" s="5"/>
    </row>
    <row r="138" spans="1:11" ht="14.25">
      <c r="A138" s="6"/>
      <c r="B138" s="5"/>
      <c r="C138" s="22"/>
    </row>
    <row r="139" spans="1:11">
      <c r="A139" s="6"/>
      <c r="B139" s="5"/>
    </row>
    <row r="140" spans="1:11">
      <c r="A140" s="5"/>
      <c r="B140" s="5"/>
    </row>
    <row r="141" spans="1:11">
      <c r="A141" s="6"/>
      <c r="B141" s="5"/>
    </row>
    <row r="142" spans="1:11">
      <c r="A142" s="6"/>
      <c r="B142" s="5"/>
      <c r="K142" s="1"/>
    </row>
    <row r="143" spans="1:11">
      <c r="A143" s="6"/>
      <c r="B143" s="5"/>
    </row>
    <row r="144" spans="1:11">
      <c r="A144" s="6"/>
      <c r="B144" s="5"/>
    </row>
    <row r="145" spans="1:11">
      <c r="A145" s="6"/>
      <c r="B145" s="5"/>
    </row>
    <row r="146" spans="1:11">
      <c r="A146" s="6"/>
      <c r="B146" s="5"/>
      <c r="K146" s="1"/>
    </row>
    <row r="147" spans="1:11">
      <c r="A147" s="6"/>
      <c r="B147" s="5"/>
    </row>
    <row r="148" spans="1:11">
      <c r="A148" s="6"/>
      <c r="B148" s="5"/>
    </row>
    <row r="149" spans="1:11">
      <c r="A149" s="6"/>
      <c r="B149" s="5"/>
    </row>
    <row r="150" spans="1:11">
      <c r="A150" s="6"/>
      <c r="B150" s="5"/>
      <c r="E150" s="1"/>
      <c r="F150" s="1"/>
      <c r="G150" s="1"/>
      <c r="H150" s="1"/>
    </row>
    <row r="151" spans="1:11">
      <c r="A151" s="6"/>
      <c r="B151" s="5"/>
      <c r="E151" s="1"/>
      <c r="F151" s="1"/>
      <c r="G151" s="1"/>
      <c r="H151" s="1"/>
    </row>
    <row r="152" spans="1:11">
      <c r="A152" s="6"/>
      <c r="B152" s="5"/>
      <c r="E152" s="1"/>
      <c r="F152" s="1"/>
      <c r="G152" s="1"/>
      <c r="H152" s="1"/>
    </row>
    <row r="153" spans="1:11">
      <c r="A153" s="5"/>
      <c r="B153" s="5"/>
    </row>
    <row r="154" spans="1:11">
      <c r="A154" s="6"/>
      <c r="B154" s="5"/>
    </row>
    <row r="155" spans="1:11">
      <c r="A155" s="6"/>
      <c r="B155" s="5"/>
    </row>
    <row r="156" spans="1:11">
      <c r="A156" s="6"/>
      <c r="B156" s="5"/>
    </row>
    <row r="157" spans="1:11">
      <c r="A157" s="6"/>
      <c r="B157" s="5"/>
    </row>
    <row r="158" spans="1:11">
      <c r="A158" s="6"/>
      <c r="B158" s="5"/>
    </row>
    <row r="159" spans="1:11">
      <c r="A159" s="6"/>
      <c r="B159" s="5"/>
    </row>
    <row r="160" spans="1:11" ht="12.75" customHeight="1">
      <c r="A160" s="5"/>
      <c r="B160" s="5"/>
    </row>
    <row r="161" spans="1:9">
      <c r="A161" s="6"/>
      <c r="B161" s="5"/>
      <c r="E161" s="1"/>
      <c r="F161" s="1"/>
      <c r="G161" s="1"/>
      <c r="H161" s="1"/>
    </row>
    <row r="162" spans="1:9">
      <c r="A162" s="6"/>
      <c r="B162" s="5"/>
      <c r="E162" s="1"/>
      <c r="F162" s="1"/>
      <c r="G162" s="1"/>
      <c r="H162" s="1"/>
    </row>
    <row r="163" spans="1:9">
      <c r="A163" s="6"/>
      <c r="B163" s="5"/>
      <c r="E163" s="1"/>
      <c r="F163" s="1"/>
      <c r="G163" s="1"/>
      <c r="H163" s="1"/>
    </row>
    <row r="164" spans="1:9">
      <c r="A164" s="5"/>
      <c r="B164" s="5"/>
    </row>
    <row r="165" spans="1:9">
      <c r="A165" s="5"/>
      <c r="B165" s="5"/>
    </row>
    <row r="166" spans="1:9">
      <c r="A166" s="5"/>
      <c r="B166" s="5"/>
    </row>
    <row r="167" spans="1:9">
      <c r="A167" s="5"/>
      <c r="B167" s="5"/>
    </row>
    <row r="168" spans="1:9">
      <c r="A168" s="5"/>
      <c r="B168" s="5"/>
    </row>
    <row r="169" spans="1:9">
      <c r="A169" s="6"/>
      <c r="B169" s="5"/>
      <c r="E169" s="9"/>
      <c r="F169" s="9"/>
      <c r="G169" s="9"/>
      <c r="H169" s="9"/>
    </row>
    <row r="170" spans="1:9">
      <c r="A170" s="6"/>
      <c r="B170" s="5"/>
      <c r="E170" s="9"/>
      <c r="F170" s="9"/>
      <c r="G170" s="9"/>
      <c r="H170" s="9"/>
      <c r="I170" s="1"/>
    </row>
    <row r="171" spans="1:9">
      <c r="A171" s="6"/>
      <c r="B171" s="5"/>
      <c r="E171" s="9"/>
      <c r="F171" s="9"/>
      <c r="G171" s="9"/>
      <c r="H171" s="9"/>
    </row>
    <row r="172" spans="1:9">
      <c r="A172" s="5"/>
      <c r="B172" s="5"/>
    </row>
    <row r="173" spans="1:9">
      <c r="A173" s="6"/>
      <c r="B173" s="5"/>
    </row>
    <row r="174" spans="1:9">
      <c r="A174" s="6"/>
      <c r="B174" s="5"/>
    </row>
    <row r="175" spans="1:9">
      <c r="A175" s="6"/>
      <c r="B175" s="5"/>
    </row>
    <row r="176" spans="1:9">
      <c r="A176" s="6"/>
      <c r="B176" s="5"/>
    </row>
    <row r="177" spans="1:6">
      <c r="A177" s="5"/>
      <c r="B177" s="5"/>
    </row>
    <row r="178" spans="1:6">
      <c r="A178" s="6"/>
      <c r="B178" s="5"/>
      <c r="F178" s="10"/>
    </row>
    <row r="179" spans="1:6">
      <c r="A179" s="6"/>
      <c r="B179" s="5"/>
    </row>
    <row r="180" spans="1:6">
      <c r="A180" s="6"/>
      <c r="B180" s="5"/>
    </row>
    <row r="181" spans="1:6">
      <c r="A181" s="6"/>
      <c r="B181" s="5"/>
    </row>
    <row r="182" spans="1:6">
      <c r="A182" s="6"/>
      <c r="B182" s="5"/>
    </row>
    <row r="183" spans="1:6">
      <c r="A183" s="5"/>
      <c r="B183" s="5"/>
    </row>
    <row r="184" spans="1:6">
      <c r="A184" s="5"/>
      <c r="B184" s="5"/>
    </row>
    <row r="185" spans="1:6">
      <c r="A185" s="5"/>
      <c r="B185" s="5"/>
    </row>
    <row r="186" spans="1:6">
      <c r="A186" s="5"/>
      <c r="B186" s="5"/>
    </row>
    <row r="187" spans="1:6">
      <c r="A187" s="5"/>
      <c r="B187" s="5"/>
    </row>
    <row r="188" spans="1:6">
      <c r="A188" s="6"/>
      <c r="B188" s="5"/>
    </row>
    <row r="189" spans="1:6">
      <c r="A189" s="6"/>
      <c r="B189" s="5"/>
    </row>
    <row r="190" spans="1:6">
      <c r="A190" s="6"/>
      <c r="B190" s="5"/>
    </row>
    <row r="191" spans="1:6">
      <c r="A191" s="5"/>
      <c r="B191" s="5"/>
    </row>
    <row r="192" spans="1:6">
      <c r="A192" s="6"/>
      <c r="B192" s="5"/>
    </row>
    <row r="193" spans="1:2">
      <c r="A193" s="6"/>
      <c r="B193" s="5"/>
    </row>
    <row r="194" spans="1:2">
      <c r="A194" s="6"/>
      <c r="B194" s="5"/>
    </row>
    <row r="195" spans="1:2">
      <c r="A195" s="5"/>
      <c r="B195" s="5"/>
    </row>
    <row r="196" spans="1:2">
      <c r="A196" s="6"/>
      <c r="B196" s="5"/>
    </row>
    <row r="197" spans="1:2">
      <c r="A197" s="6"/>
      <c r="B197" s="5"/>
    </row>
    <row r="198" spans="1:2">
      <c r="A198" s="6"/>
      <c r="B198" s="5"/>
    </row>
    <row r="199" spans="1:2">
      <c r="A199" s="6"/>
      <c r="B199" s="5"/>
    </row>
    <row r="200" spans="1:2">
      <c r="A200" s="6"/>
      <c r="B200" s="5"/>
    </row>
    <row r="201" spans="1:2">
      <c r="A201" s="5"/>
      <c r="B201" s="5"/>
    </row>
    <row r="202" spans="1:2">
      <c r="A202" s="6"/>
      <c r="B202" s="5"/>
    </row>
    <row r="203" spans="1:2">
      <c r="A203" s="6"/>
      <c r="B203" s="5"/>
    </row>
    <row r="204" spans="1:2">
      <c r="A204" s="6"/>
      <c r="B204" s="5"/>
    </row>
  </sheetData>
  <phoneticPr fontId="2" type="noConversion"/>
  <pageMargins left="0.75" right="0.75" top="1" bottom="1" header="0.5" footer="0.5"/>
  <pageSetup paperSize="9" scale="5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T2-1a. Hospital</vt:lpstr>
      <vt:lpstr>T2-1b. Hospital index</vt:lpstr>
      <vt:lpstr>T2-1c. Hospital table</vt:lpstr>
      <vt:lpstr>T2-2a. Medical_laboratory</vt:lpstr>
      <vt:lpstr>T2-2b. Medlab index</vt:lpstr>
      <vt:lpstr>T2-3a. Ambulance</vt:lpstr>
      <vt:lpstr>T2-3b. Ambulance index</vt:lpstr>
      <vt:lpstr>T2-4. Country summary index</vt:lpstr>
      <vt:lpstr>T2-5ab. Country summary %</vt:lpstr>
    </vt:vector>
  </TitlesOfParts>
  <Company>APSEG ANU</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Phillipad</dc:creator>
  <cp:lastModifiedBy>Misa</cp:lastModifiedBy>
  <cp:lastPrinted>2009-03-25T01:37:50Z</cp:lastPrinted>
  <dcterms:created xsi:type="dcterms:W3CDTF">2008-12-22T02:34:00Z</dcterms:created>
  <dcterms:modified xsi:type="dcterms:W3CDTF">2011-06-21T09:58:37Z</dcterms:modified>
</cp:coreProperties>
</file>