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8070" tabRatio="678" activeTab="0"/>
  </bookViews>
  <sheets>
    <sheet name="Table 1-1a" sheetId="1" r:id="rId1"/>
    <sheet name="Table 1-1b" sheetId="2" r:id="rId2"/>
    <sheet name="Table 1-1c" sheetId="3" r:id="rId3"/>
    <sheet name="Table 1-2a" sheetId="4" r:id="rId4"/>
    <sheet name="Table 1-2b" sheetId="5" r:id="rId5"/>
  </sheets>
  <definedNames>
    <definedName name="_ftnref1" localSheetId="0">'Table 1-1a'!$B$21</definedName>
    <definedName name="_ftnref2" localSheetId="0">'Table 1-1a'!$B$23</definedName>
  </definedNames>
  <calcPr fullCalcOnLoad="1"/>
</workbook>
</file>

<file path=xl/sharedStrings.xml><?xml version="1.0" encoding="utf-8"?>
<sst xmlns="http://schemas.openxmlformats.org/spreadsheetml/2006/main" count="2179" uniqueCount="417">
  <si>
    <t>Yes</t>
  </si>
  <si>
    <t xml:space="preserve">1. Agreement on the Establishment of Sub-regional Air Transport Cooperation of CLMV States 
2. Memorandum of Understanding on Air Freight Services of the Association of South East Asian Nations (ASEAN) 
3. CLMV Multilateral Agreement on Air Services 
4. ASEAN Multilateral Agreement on Air Services 
5. ASEAN Multilateral Agreement on the Full Liberalization of Air Freight Services
6. Multilateral Agreement on the Full Liberalization of All Cargo Services (Brunei, Cambodia, Singapore, and Thailand)
7. Framework Agreement for the Integration of Priority Sectors (Sectoral Integration Protocol for Air Travel) of ASEAN
8. ASEAN Framework Agreement on the Facilitation of Inter-State Transport
</t>
  </si>
  <si>
    <t>Hong Kong</t>
  </si>
  <si>
    <t>ASEAN</t>
  </si>
  <si>
    <t xml:space="preserve">Hong Kong, China, Taiwan, Macau, Korea, India, UAE, Qatar. </t>
  </si>
  <si>
    <t>Other ASEAN members</t>
  </si>
  <si>
    <t xml:space="preserve">There is no specific requirement in Air Transport Service to set percentage of nationals/ residents; however, according the Law on Investment in Cambodia, it is recommended that the employment of foreign employee including board of directors, executives, manager etc. should not exceed 10% of total employee. If the number of foreign employee is more than 10% of total employee, approval from the ministry of labor is required. </t>
  </si>
  <si>
    <t xml:space="preserve">There is no set standard test for intra corporate transferees. Members of flight crew operating in the airspace of Kingdom of Cambodia are required to hold valid licenses or certificates issued or awarded by the state of registered aircrafts and recognized as valid by the Kingdom of Cambodia.
The license or certificate of competency issued or rendered valid by another State shall be recognized as valid by the Kingdom of Cambodia under the condition that the requirements which such license or certificate was issued or rendered valid by such other State are equal or excessive to those minimum standards, which may be regulated or added consecutively under Chicago convention. (Art.23, Law on Aviation)
</t>
  </si>
  <si>
    <t>na</t>
  </si>
  <si>
    <t>Phnom Penh International Airport</t>
  </si>
  <si>
    <t>Siem Reap International Airport</t>
  </si>
  <si>
    <t>Keng Kang Airport</t>
  </si>
  <si>
    <t>RATANAK KIRI AIRPORT</t>
  </si>
  <si>
    <t>KOH KONG AIR PORT</t>
  </si>
  <si>
    <t>Publicly owned/publicly operated</t>
  </si>
  <si>
    <t>State Secretariat for Civil Aviation</t>
  </si>
  <si>
    <t xml:space="preserve">Article 28:-
The air transport enterprise conducting air transportation business shall abide by the transportation tariff under a detailed rate that the State Secretariat of Civil Aviation deems appropriate except such air transportation tariff is calculated with the international standards available.
Article 29:-
Unless there is a special case, the air transportation tariff shall be rated by the air transport enterprise with formal approval from the State Secretariat of Civil Aviation before being taken to apply.
The State Secretariat of Civil Aviation may suspend a current transport tariff if such tariff deemed unfair which is naturally caused opposite to the public interest.
</t>
  </si>
  <si>
    <t>No fixed amounts are determined in the Civil Aviation Law of Cambodia. This might apply that license fees are subject to terms and conditions set forth by the State Secretariat of Civil Aviation of Cambodia, taking into account the different kinds of license.</t>
  </si>
  <si>
    <t>Non-refundable fee + Approval + Inspection..etc</t>
  </si>
  <si>
    <t>Same</t>
  </si>
  <si>
    <t>Cambodia Angkor Air is the only domestic and state owned airline and joint venture with Vietnam Airlines Corporation (49%).</t>
  </si>
  <si>
    <t xml:space="preserve">Preliminarily, the Civil Aviation Law of Cambodia does not state or define what universal service is and/or should be. </t>
  </si>
  <si>
    <t>Note: Air Traffic System (ATS) does not allow entry by firms with foreign participation</t>
  </si>
  <si>
    <t>Only inbound flights are allowed. Foreign charter air transport cannot carry passengers/cargo in their outbound flights from Indonesia.</t>
  </si>
  <si>
    <t>Indonesia will join ASEAN open skies in 2012.</t>
  </si>
  <si>
    <t>same</t>
  </si>
  <si>
    <t>Cengkareng</t>
  </si>
  <si>
    <t>Juanda</t>
  </si>
  <si>
    <t>Polonia</t>
  </si>
  <si>
    <t>Ngurah Rai</t>
  </si>
  <si>
    <t>Makasar</t>
  </si>
  <si>
    <t>Under the new Law no. 1/2009, privately-owned/privately operated is possible</t>
  </si>
  <si>
    <t>Ditjen Perhubungan Udara</t>
  </si>
  <si>
    <t>No fees for obtaining license</t>
  </si>
  <si>
    <t>All airlines serving flights to isolated cities (commuter flights/penerbangan perintis)</t>
  </si>
  <si>
    <t>Flights to isolated cities</t>
  </si>
  <si>
    <t>Any firm? If yes, give total number allowed.</t>
  </si>
  <si>
    <t>Foreign firms? If yes, give total number allowed.</t>
  </si>
  <si>
    <t>1=to give protected operators time to prepare for competition</t>
  </si>
  <si>
    <t>Vientiane</t>
  </si>
  <si>
    <t>Louangprabang</t>
  </si>
  <si>
    <t>Pakse</t>
  </si>
  <si>
    <t>Savannakhet</t>
  </si>
  <si>
    <t>Siengkhouang</t>
  </si>
  <si>
    <t>Department of Civil Aviation/Ministry of Infrastructure and Transport</t>
  </si>
  <si>
    <t>DCAL, LAA, LAL</t>
  </si>
  <si>
    <t>Fee</t>
  </si>
  <si>
    <t>Lao Airlines, Lao Air</t>
  </si>
  <si>
    <t>Subject to national laws and policies</t>
  </si>
  <si>
    <t>Safety</t>
  </si>
  <si>
    <t>4=it is believed that the market can sustain only a limited number of operators.</t>
  </si>
  <si>
    <t>Consideration on case by case basis (on safety ground)</t>
  </si>
  <si>
    <t>Australia and Nepal</t>
  </si>
  <si>
    <t>Chile</t>
  </si>
  <si>
    <t>Confidential</t>
  </si>
  <si>
    <t>KLIA</t>
  </si>
  <si>
    <t>Kota Kinabalu</t>
  </si>
  <si>
    <t>Kuching</t>
  </si>
  <si>
    <t>Langkawi</t>
  </si>
  <si>
    <t>P.Penang</t>
  </si>
  <si>
    <t>Department of Civil Aviation</t>
  </si>
  <si>
    <t>There is no competition law yet</t>
  </si>
  <si>
    <t>Need to apply formally through DCA</t>
  </si>
  <si>
    <t>MASwings for Rural Air Services in Sabah and Sarawak only</t>
  </si>
  <si>
    <t>5=strategic activity reserved to the state</t>
  </si>
  <si>
    <t xml:space="preserve">Multiple designation of airlines; routes are opened in bilateral’s annex but airlines can only fly on specified routes as provided in the Agreed Minutes; capacity or frequency to be agreed ex ante; few 5th freedom rights are granted. </t>
  </si>
  <si>
    <t>China, India, Malaysia and Singapore</t>
  </si>
  <si>
    <t>Thai</t>
  </si>
  <si>
    <t>China, India, Malaysia, Singapore and Thai</t>
  </si>
  <si>
    <t>China, Malaysia, Singapore and Thai</t>
  </si>
  <si>
    <t>India</t>
  </si>
  <si>
    <t>China</t>
  </si>
  <si>
    <t>India, Malaysia, Singapore and Thai</t>
  </si>
  <si>
    <t>China, Singapore, Thai</t>
  </si>
  <si>
    <t>Malaysia, India</t>
  </si>
  <si>
    <t>China, Malaysia, India, Singapore, Thai</t>
  </si>
  <si>
    <t>Yangon Int’l Airport</t>
  </si>
  <si>
    <t>Mandalay Int’l Airport</t>
  </si>
  <si>
    <t xml:space="preserve">   By grandfathering rights</t>
  </si>
  <si>
    <t xml:space="preserve">   By slot auction</t>
  </si>
  <si>
    <t xml:space="preserve">   By a combination of grandfathering rights and slot auction</t>
  </si>
  <si>
    <t xml:space="preserve">   By authorities discretion</t>
  </si>
  <si>
    <t xml:space="preserve">   By flag carrier discretion</t>
  </si>
  <si>
    <t xml:space="preserve">   By airport discretion</t>
  </si>
  <si>
    <t xml:space="preserve">   By IATA guidelines</t>
  </si>
  <si>
    <t xml:space="preserve">   Other (please state)</t>
  </si>
  <si>
    <t xml:space="preserve">Permissions of the Ministry of Transport and the Ministry of National Planning and Economic Development are needed.  </t>
  </si>
  <si>
    <t>Foreign providers not allowed</t>
  </si>
  <si>
    <t>No policy, but most domestic services (except for selling and marketing and computer reservation systems) subject to Constitutional requirements on limitations on foreign equity investment  participation of up  to 40%</t>
  </si>
  <si>
    <t xml:space="preserve">1=to give protected operators time to prepare for competition, 4=it is believed that the market can sustain only a limited number of operators. For international services, reasons apply to limitations written into ASAs. For domestic services, reasons apply to foreign equtiy limits. </t>
  </si>
  <si>
    <t>Depends on the policy of the other country (home state of the airline) &amp;/or ASA</t>
  </si>
  <si>
    <t xml:space="preserve">Should not compete directly with scheduled services </t>
  </si>
  <si>
    <t>No numerical limit</t>
  </si>
  <si>
    <t>Constitutional limitations.</t>
  </si>
  <si>
    <t xml:space="preserve">Optional to just file with the other countr(ies) but not to the Philippines </t>
  </si>
  <si>
    <t>Section 2 of Republic Act 8366 stipulates that “foreign nationals may become members of the board of directors to the extent of the foreign participation in the equity of said enterprise.”   Section 1 g of Republic Act 7918 provides for the employment of foreign nationals as follows: “subject to the provisions of section 29 of Commonwealth Act no. 613, as amended, a registered enterprise may employ foreign nationals in supervisory, technical or advisory positions for a period not exceeding five years from its registration, extendible for limited periods at the discretion of the Board, provided however, that when the majority of the capital stock of a registered enterprise is owned by foreign investors, the positions of president, treasurer and general manager or their equivalents may be retained by foreign nationals beyond the period set forth within.”</t>
  </si>
  <si>
    <t>Ninoy Aquino Int’l Airport (NAIA)</t>
  </si>
  <si>
    <t>Diosdado Macapagal Int’l airport</t>
  </si>
  <si>
    <t>Subic</t>
  </si>
  <si>
    <t>Cebu</t>
  </si>
  <si>
    <t>Davao</t>
  </si>
  <si>
    <t xml:space="preserve">(CAAP) Civil Aviation Authority of the Philippines formerly the Air Transport Office
</t>
  </si>
  <si>
    <t>Bureau of Aeronautics- 1936
Civil Aeronautics Administration- 1952
Air Transport Office-1995
CAAP- 2007</t>
  </si>
  <si>
    <t>Consultation among airlines, airport (traffic service) and operators. Note that Philippine Airlines has its own terminal and gates.   Slots for foreign carriers are allocated by the airport authorities and the airport operating councils.</t>
  </si>
  <si>
    <t>Civil Aeronautics Board (CAB)</t>
  </si>
  <si>
    <t>Airport discretion for international airport NAIA. Otherwise by among airlines, airport (traffic service) and operators.</t>
  </si>
  <si>
    <t>Third party code sharing is not often allowed in the agreements to protect local carriers that are not members of any global alliances.  But code sharing agreement between local carriers and foreign carriers is allowed. There are no competition laws governing code sharing practices.</t>
  </si>
  <si>
    <t xml:space="preserve">Government regualtion of domestic airfares is only for routes with only one carrier. </t>
  </si>
  <si>
    <t>Singapore has no domestic air transport services</t>
  </si>
  <si>
    <t xml:space="preserve">(i) APEC Multilateral Open Skies Agreement (US, Brunei, Chile, New Zealand, Samoa, Singapore, Tonga)
(ii) Multilateral Agreement on the Full Liberalization of All Cargo Air Services (Singapore, Brunei, Cambodia, Thailand)
(iii) Multilateral Agreement for Passenger Services (Singapore, Brunei, Thailand)
</t>
  </si>
  <si>
    <t>Changi</t>
  </si>
  <si>
    <t>Seletar</t>
  </si>
  <si>
    <t>Changi Airport is owned by Temasek, the Singapore government’s investment arm, and operated by Changi Airport Group, a private operator that used to be part of the Civil Aviation Authority of Singapore (CAAS)</t>
  </si>
  <si>
    <t>Civil Aviation Authority of Singapore (CAAS)</t>
  </si>
  <si>
    <t>As regard to Qn 14 and 15, CAAS has chosen to respond with a very general statement: “To add as a general comment, Singapore adopts a liberal aviation policy which encourages full liberalisation of air services to allow airlines the flexibility to respond to market opportunities in terms of pricing, capacity and business operations, and to ensure that passengers and freighters have maximum travel and flight options at competitive costs. CAAS is the regulatory authority which facilitates an efficient and competitive operating environment for local and foreign airlines in Singapore by ensuring minimal regulatory and legislative burden. Foreign airlines are also welcomed to fly to Singapore and use Singapore as a hub for services to the region and beyond. We also safeguard the interests of passengers and ensure that Singapore continues to be their transfer hub of choice.”</t>
  </si>
  <si>
    <t>Annual fee of S$ 2,000 for each city in respect of which air services are provided under the licence</t>
  </si>
  <si>
    <t>Government does not allow new entrants</t>
  </si>
  <si>
    <t>No license needed</t>
  </si>
  <si>
    <t>Source: http://www.caas.gov.sg/caasWeb/export/sites/caas/en/Regulations_And_Guidelines/Legislation/Air_Navigation_Act/download/Air_Navigation_LicensingAirServices_Regulations.pdf</t>
  </si>
  <si>
    <t>There are currently six aviation fuel suppliers at Changi Airport who have formed a company called Changi Airport Fuel Hydrant Installation Pte Ltd (CAFHI) (in order to avoid duplication of infrastructure). Admission criteria for new entrants are spelt out in the CAFHI’s Heads of Agreement. Any reputable oil company that can meet the admission criteria will be eligible to join the consortium by buying over an equity shareholding from the existing shareholders.</t>
  </si>
  <si>
    <t>Depends on what specified in the ASA</t>
  </si>
  <si>
    <t>Other is several airlines and capacity control (a mix of TP and Bermuda)</t>
  </si>
  <si>
    <t xml:space="preserve">The ratio of Thai and foreign employees are 4 to 1. </t>
  </si>
  <si>
    <t>Suvarnabhumi</t>
  </si>
  <si>
    <t>Phuket</t>
  </si>
  <si>
    <t>Chiang Mai</t>
  </si>
  <si>
    <t>Don muang</t>
  </si>
  <si>
    <t>Hat Yai</t>
  </si>
  <si>
    <t>Privately owned/privately operated</t>
  </si>
  <si>
    <t>Department of civil aviation</t>
  </si>
  <si>
    <t>Fares regulated on domestic routes by Air Navigation Act. Fares regulated on international routes by ASAs.</t>
  </si>
  <si>
    <t>No fee</t>
  </si>
  <si>
    <t>A few thousand baht</t>
  </si>
  <si>
    <t xml:space="preserve">The IMT-GT (Indonesia and Thailand) and BIMP-EAGA (Brunei, Indonesia, Philippines) agreements are MOUs attached to the individual bilateral agreements. So the provisions are listed here under bilateral rather than plurilateral agreements. </t>
  </si>
  <si>
    <t>Bahrain, Denmark, Ireland, Lebanon, Luxembourg, Macau, Maldives, New Zealand, Norway, Qatar, Sri Lanka, Sweden, UAE, USA, Yemen, Oman, Chile, Zambia.</t>
  </si>
  <si>
    <t>21?</t>
  </si>
  <si>
    <t>Bahrain, Denmark, Ireland, Lebanon, Luxembourg, Macau, Maldives, New Zealand, Norway, Qatar, Sri Lanka, Sweden, UAE, USA, Yemen, Oman, Chile, Zambia. Also Austria, Belgium, Hong Kong, Hungary, Thailand, Switzerland, Taiwan, Zimbabwe, Korea, Bosnia and Herzegovina, Lao PDR, PNG.</t>
  </si>
  <si>
    <t>Austria, Belgium, Hong Kong, Hungary, Thailand, Switzerland, Taiwan, Zimbabwe, Korea, Bosnia and Herzegovina, Lao PDR, PNG.</t>
  </si>
  <si>
    <t>USA</t>
  </si>
  <si>
    <t xml:space="preserve">There are restrictions for the number of firms offering 'Luggage and freight loading and unloading' and 'aircraft repair and maintenance' services (Q1), but there are no restrictions for new foreign entrants (Q10). This is because for the two services, the restrictions are not set in stone. CAAS will open up slots for tender if it sees that the market has grown big enough to require it. When CAAS does this, history shows that it does not discriminate between local or foreign bidders. Hence, new entrants are not allowed unless CAAS allows it, and when CAAS allows it, foreign entrants are considered too.
</t>
  </si>
  <si>
    <t>1=to give protected operators time to prepare for competition. This is the reason for the foreign ownership restrictions (see Q. 10).</t>
  </si>
  <si>
    <t>Includes ASEAN</t>
  </si>
  <si>
    <t>Different</t>
  </si>
  <si>
    <t xml:space="preserve">Licensing conditions for aircraft repair and maintenance not established yet. Conditions for selling and marketing of air transport services under the Ministry of National Planning and Development. </t>
  </si>
  <si>
    <t>China, India, Singapore and Thai agreement (for airlines designated by Thailand)</t>
  </si>
  <si>
    <t>Malaysia and Thai agreement (for airlines designated by Myanmar)</t>
  </si>
  <si>
    <t xml:space="preserve">License is not granted yet. A new entrant will need to apply to the Dept. of Civil Aviation for issue of a “permit to operate” and an “Air Operator Certificate” by providing relevant documents. These include copy of relevant documents of incorporation (including joint venture agreement and/or Myanmar Investment Commission Permit approvong incorporation of the airline), particulars of Board of Directors and key personnel, relevant operating certifications, copies of insurance, approvals for routes (for routes or rights not specified in Joint Venture Agreement or Myanmar Investment Commission Permit) and proposed schedule of tariffs .,  </t>
  </si>
  <si>
    <t>As above.</t>
  </si>
  <si>
    <t>No fee required yet</t>
  </si>
  <si>
    <t>Responsibility of separate Ministry of Energy</t>
  </si>
  <si>
    <t xml:space="preserve">Permission of the Ministry of National Planning and Economic Development is needed.  </t>
  </si>
  <si>
    <t>Under the Ministry of Communication, Post and Telegraph</t>
  </si>
  <si>
    <t xml:space="preserve">PhP 72,720.00 (CAB) (USD 1,583.38)
</t>
  </si>
  <si>
    <t>PhP 72,720.00 (CAB) (USD 1,583.38)</t>
  </si>
  <si>
    <t xml:space="preserve">PhP 54,540.00 (CAB) (USD 1,187.54)
</t>
  </si>
  <si>
    <t xml:space="preserve">PhP 12,120.00 (CAB) (USD 263.9)
</t>
  </si>
  <si>
    <t xml:space="preserve">PhP 8,484.00 (CAB) (USD 184.73)
</t>
  </si>
  <si>
    <t xml:space="preserve">(CAAP)
1. Royalty Fee: 
Aviation Fuel P 0.03/liter
  Oil P 0.07/liter
  Grease P 0.06/100 grams
2. Pipeline Right-Of-Way Charges
P 200.00 per month per pipeline at each hydrant pit
</t>
  </si>
  <si>
    <t>Tan Son Nhat</t>
  </si>
  <si>
    <t>Noi Bai</t>
  </si>
  <si>
    <t>Cam Ranh</t>
  </si>
  <si>
    <t>Da Nang</t>
  </si>
  <si>
    <t>Cat Bi</t>
  </si>
  <si>
    <t>Civil Aviation Administration of Vietnam – Ministry of Transport</t>
  </si>
  <si>
    <t xml:space="preserve">Must undergo hearing procedures in accordance with existing laws, and rules of the CAB
- Must be owned and controlled by Filipino citizens (60/40 equity - Filipino/foreign)
</t>
  </si>
  <si>
    <t>The CAB allows 100% foreign ownership for airfreight forwarders engaged in purely international operations</t>
  </si>
  <si>
    <t>Must be owned and controlled by Filipino citizens (60/40 equity - Filipino/foreign)</t>
  </si>
  <si>
    <t>PhP 18,000.00</t>
  </si>
  <si>
    <t xml:space="preserve">(covers general/cargo sales agent as defined under Philippine laws)
-Must be owned and controlled by Filipino citizens (60/40 equity - Filipino/foreign)
</t>
  </si>
  <si>
    <t xml:space="preserve">"General sales agent" means a person not a bonafide employee of an air carrier, who pursuant to an authority from an airline, by itself or through an agent, sells or offers for sale any air transportation, or negotiates for, or holds himself out by solicitation, advertisement or otherwise as one who sells, provides, furnishes, contracts or arranges for, such air transportation
"Cargo sales agent" means any person, who does not directly operate an aircraft for the purpose of engaging in air transportation or air commerce and not bonafide employee of an air carrier, who as principal or agent, sells or offers for sale any air     transportation of cargo, or negotiates for, or holds himself out of solicitation, advertisement, or otherwise as one who sells, provides, furnished, contracts or arranges for such air transportation of cargo.
</t>
  </si>
  <si>
    <t xml:space="preserve">CLMV. Lao PDR has not yet ratified the ASEAN agreement. </t>
  </si>
  <si>
    <t>CLMV</t>
  </si>
  <si>
    <t>Hong Kong, UAE</t>
  </si>
  <si>
    <t>In the Kuwait agreement, only effective control is mentioned</t>
  </si>
  <si>
    <t xml:space="preserve">Brunei, Cambodia, China, Indonesia, Malaysia, Russia, Singapore, Thailand, Vietnam, Kuwait (effective control only).
</t>
  </si>
  <si>
    <t xml:space="preserve">Brunei, Cambodia, China, Indonesia, Hong Kong, Malaysia, Kuwait, Russia, Singapore, Thailand, Vietnam, UAE
</t>
  </si>
  <si>
    <t xml:space="preserve">Brunei, Cambodia, China, Indonesia, Kuwait, Malaysia, Singapore, Vietnam, UAE
</t>
  </si>
  <si>
    <t xml:space="preserve">Brunei, China, Indonesia, Kuwait, Malaysia, Singapore, Vietnam, UAE
</t>
  </si>
  <si>
    <t xml:space="preserve">Brunei, Cambodia, China, Hong Kong, Indonesia, Kuwait, Malaysia, Singapore, Thailand, Vietnam UAE
</t>
  </si>
  <si>
    <t xml:space="preserve">Brunei, Cambodia, China, Hong Kong, Indonesia, Kuwait, Malaysia, Singapore, Vietnam, UAE
</t>
  </si>
  <si>
    <t>Kuwait, UAE</t>
  </si>
  <si>
    <t xml:space="preserve">China, Cambodia, Hong Kong, Indonesia, Malaysia, Singapore, Thailand
</t>
  </si>
  <si>
    <t>Maximum 3 foreigners / at least 2/3 of total should be Vietnamese</t>
  </si>
  <si>
    <t xml:space="preserve">At the moment, there only VINAPCO (Viet Nam Air Petrol Company) provides fuel for both domestic and foreign airlines. Only VAECO (Vietnam Airlines Engineering Company) provides aircraft repair and maintenance service for Vietnam Airlines, other domestic and foreign airlines. In priciple, the provison of fuel and aircraft repair and maintenance is allowed for private ownership. But there was not any private firms established until 2009.
Foreign airlines provide by themselves the aircraft repair and maintenance service (They can not provide their services to other airlines in Vietnam). VAECO provide the “technical control” before and after departure for some foreign airlines. 
Upon WTO’accession (2006), joint ventures for aircraft repair and maintenance service are permitted with the capital contribution of foreign side not exceeding 51%. After 5 years from the date of accession (2011), 100% foreign-invested enterprises shall be allowed.
</t>
  </si>
  <si>
    <t xml:space="preserve">1) Exploit from 1 to 10 Aircrafts:
Legal capital should be: 500 billion VND
2) Exploit from 11 to 30 Aircrafts:
Legal capital should be: 800 billion VND
3) Exploit from 30 Aircrafts:
Legal capital should be: 1000 billion VND
</t>
  </si>
  <si>
    <t xml:space="preserve">1) Exploit from 1 to 10 Aircrafts:
Legal capital should be: 200 billion VND
2) Exploit from 11 to 30 Aircrafts:
Legal capital should be: 400 billion VND
3) Exploit from 30 Aircrafts:
Legal capital should be: 500 billion VND
</t>
  </si>
  <si>
    <t xml:space="preserve">For international passenger or freight operations, the following conditions apply to foreign providers: - The legal representative should be Vietnamese.
-  The equity of foreign side not exceed 49% of total equity.  
- The equity of one foreign member or legal representative of foreign side not exceed 30% of total equity.
- At least 2/3 of total board of directors should be Vietnamese.
</t>
  </si>
  <si>
    <t>Japan, Libya and Philippines.</t>
  </si>
  <si>
    <t>BRUNEI HAS NO DOMESTIC ROUTES</t>
  </si>
  <si>
    <t>Only Brunei Shell Petroleum provides fuel. Computer reservation system provided by ASACUS only.</t>
  </si>
  <si>
    <t xml:space="preserve">Aircraft repair and maintenance handled only by Royal Brunei Airlines and Civil Aviation Authorities. Computer reservation system handled by ABACUS which is owned by Royal Brunei Airlines. 1—To give protected operators time to prepare for competition.  2—To increase government revenue from privatization or license fees.  3—Exclusive rights believed necessary to attract (strategic) investment.  4—It is believed that market can sustain only a limited number of operators.  5—Strategic activity reserved to the state. 
</t>
  </si>
  <si>
    <t>BIMP-EAGA</t>
  </si>
  <si>
    <t>MALIAT</t>
  </si>
  <si>
    <t>MALPAS</t>
  </si>
  <si>
    <t>MALPAS, BIMP-EAGA</t>
  </si>
  <si>
    <t>All</t>
  </si>
  <si>
    <t>Malaysia, Singapore, Thailand</t>
  </si>
  <si>
    <t>Chile, Cook Island, New Zealand, Samoa, Singapore, Tonga, USA, Thailand, Indonesia, Malaysia, Philippines</t>
  </si>
  <si>
    <t>Chile, Cook Island, New Zealand, Samoa, Singapore, Tonga, USA, Indonesia, Malaysia, Philippines</t>
  </si>
  <si>
    <t>At least 50% of the composition of the Board must be Citizens of Brunei Darussalam. Companies are encourage to recruit locals although no minimum number or percentage has been specified.</t>
  </si>
  <si>
    <t>Brunei International Airport</t>
  </si>
  <si>
    <t>Air Traffic Services Section</t>
  </si>
  <si>
    <t>Civil Aviation Authority</t>
  </si>
  <si>
    <t>Royal Brunei Airlines</t>
  </si>
  <si>
    <t>Ownership of aircraft repair and selling and marketing determined case by case</t>
  </si>
  <si>
    <t>Publicly owned/privately operated</t>
  </si>
  <si>
    <t>???</t>
  </si>
  <si>
    <t>Are there categories of intra-corporate transferees whose entry and stay is subject to labour market tests?</t>
  </si>
  <si>
    <t>AIR TRANSPORT SERVICES</t>
  </si>
  <si>
    <t xml:space="preserve">A.  Commercial presence (mode 3) </t>
  </si>
  <si>
    <t>B. Cross-border trade (Mode 1)</t>
  </si>
  <si>
    <t>C.  Movement of natural persons (mode 4) – intra-corporate transferees</t>
  </si>
  <si>
    <t>check</t>
  </si>
  <si>
    <t>MALIAT (Brunei, , Chile, Cook Island, New Zealand, Samoa, Singapore, Tonga and USA)</t>
  </si>
  <si>
    <t xml:space="preserve">Lao PDR doesn't have a clearly policy for the percentage of  foreign ownership shares in the Airlines business as in the other countries. You can run this business up to 100% of shares, but it depends on the decision of the Government.
</t>
  </si>
  <si>
    <t>Only Personnel Exec. must be Indonesian</t>
  </si>
  <si>
    <t>Skilled workers must have certified professional qualification by the Directorate General of Aircraft Airworthiness and Operation</t>
  </si>
  <si>
    <t xml:space="preserve">Inaddition to the above, we have South Korea, Russia, Kuwait, HongKong, China, Japan, and Finland carrying freights and passengers. The detail of South Korea and Kuwait are as below:
Cambodia and South Korea:
Cambodia and South Korea have also agreed to liberalize air transportation between the two nations from 2010. This would lead to the open skies agreement between the two nations. Previously, the number of weekly flights between the two countries increased from four to 28. For instance, Asiana Airlines operates 4 weekly flights to Siem Reap. This implies that freedoms of air transport are restricted prior to the full liberalization of air services between the two countries.
Cambodia and Kuwait:
In 2008, officials of Cambodia and Kuwait signed air service agreements on the Open Skies Policies of the two countries. The signing of the new agreements frees air transport between Kuwait and Cambodia from all operational constraints, enabling Kuwaiti national airlines to operate any number of flights to destinations within Cambodia by using aircraft of any type and passenger capacity. In addition, the new agreements for air carriers of Kuwait which operate to all international airports in Cambodia are based on the principle of multiple airlines designated as authorized operators between the two nations.
In addition, In 2009, the State Secretariat of Civil Aviation of Cambodia has inked direct flight agreements with four countries, namely Switzerland, the United Arab Emirates, Qatar, and most recently the Philippines.
</t>
  </si>
  <si>
    <t>Some of the information is not available because it is confidential.</t>
  </si>
  <si>
    <t>For the time being, majority ownership and control of basic airport infrastructure and aeronautical navigation services infrastructure shall remain with the Government of Cambodia. However, the aviation strategy of the government is to seek over time the Public Private Participation (PPP) in developing, managing, and maintaining the facilities. In addition, Private Sector Participation (PSP) will be Cambodia’s basic strategy for providing services in civil aviation. Under this approach, private firms shall take the lead in operating and maintaining delivery of direct air transportation services, as well as indirect supporting services for the civil aviation sector. This implies that the maximum equity allowed for private companies on airport infrastructure and aeronautical navigation services development is less than 100%. There is no restriction or equity limitation for the time being for investment of private/foreign investors; however, as observation we could see the termination of SiemReap Airway, run the domestic flight, after the establishment of Angkor Air which 51% state own with partnership Vietnam 49%.</t>
  </si>
  <si>
    <t xml:space="preserve"> Brunei</t>
  </si>
  <si>
    <t xml:space="preserve"> Cambodia</t>
  </si>
  <si>
    <t xml:space="preserve"> Indonesia</t>
  </si>
  <si>
    <t xml:space="preserve"> Lao PDR</t>
  </si>
  <si>
    <t xml:space="preserve"> Malaysia</t>
  </si>
  <si>
    <t xml:space="preserve"> Myanmar</t>
  </si>
  <si>
    <t xml:space="preserve"> Philippines</t>
  </si>
  <si>
    <t xml:space="preserve"> Singapore</t>
  </si>
  <si>
    <t xml:space="preserve"> Thailand</t>
  </si>
  <si>
    <t xml:space="preserve"> Vietnam</t>
  </si>
  <si>
    <t xml:space="preserve"> Average</t>
  </si>
  <si>
    <t>International air passenger transport (scheduled services)</t>
  </si>
  <si>
    <t>Domestic air transport (scheduled services)</t>
  </si>
  <si>
    <t>Provision of fuel</t>
  </si>
  <si>
    <t>Luggage and freight loading and unloading</t>
  </si>
  <si>
    <t>Aircraft repair and maintenance</t>
  </si>
  <si>
    <t xml:space="preserve">Selling and marketing of air transport services </t>
  </si>
  <si>
    <t>Computer reservation system</t>
  </si>
  <si>
    <t>Are there policy restrictions to new entry (via commercial establishment)?</t>
  </si>
  <si>
    <t xml:space="preserve">Any firm? </t>
  </si>
  <si>
    <t xml:space="preserve">Foreign firms? </t>
  </si>
  <si>
    <t>International air passenger (non-scheduled charter services)</t>
  </si>
  <si>
    <t>International air freight (all-cargo carriers, express delivery)</t>
  </si>
  <si>
    <t>Domestic air freight (all-cargo carriers, express delivery)</t>
  </si>
  <si>
    <t>Are there residency or nationality requirements or quotas for personnel employed by locally established foreign airline companies?</t>
  </si>
  <si>
    <t xml:space="preserve">Is private ownership in the provision of services through commercial establishment allowed? </t>
  </si>
  <si>
    <t xml:space="preserve">                                                                     - on international routes</t>
  </si>
  <si>
    <t>Are there restrictions on cross-border supply by foreign service providers in non-scheduled (charter) market?</t>
  </si>
  <si>
    <t>a. Does the govt regulate airfares? - on domestic routes</t>
  </si>
  <si>
    <t>C.  Restrictions on the movt of intra-corporate transferees of foreign-invested companies (mode 4)</t>
  </si>
  <si>
    <t>Ownership structure for up to the 5 most important international airports in terms of traffic (average)</t>
  </si>
  <si>
    <t>In 2007, the Government decided to disburse IDR 450 billion for Merpati Nusantara's debt restructuring, later it was converted into capital participation.</t>
  </si>
  <si>
    <t>Malaysia, Thailand</t>
  </si>
  <si>
    <t>More liberal</t>
  </si>
  <si>
    <t>100% private ownership is possible but the quantum of what percentage must be local cannot be quantified as the Brunei Government will review this policy from a case to case basis. What we have seen though is that the local content must be at least 50%.</t>
  </si>
  <si>
    <t>Licence approved by the CAA</t>
  </si>
  <si>
    <t>Controlled by Government</t>
  </si>
  <si>
    <t>Licence approved by the CAA but it is currently controlled by Government</t>
  </si>
  <si>
    <t>Travel agent's licence</t>
  </si>
  <si>
    <t>Licence fees to ABACAS for use of the system</t>
  </si>
  <si>
    <t xml:space="preserve">A.  Commercial presence (mode 3)  [question 1] </t>
  </si>
  <si>
    <t>B. Cross-border trade (Mode 1)  [questions 3-5]</t>
  </si>
  <si>
    <t>C.  Movement of persons (mode 4) – intra-corp. transferees [questions 7-8]</t>
  </si>
  <si>
    <t xml:space="preserve">E.  Ownership  [questions 9-12] </t>
  </si>
  <si>
    <t xml:space="preserve">F.  Regulation  [questions 14-21] </t>
  </si>
  <si>
    <t>Has the country ratified the ASEAN Multilateral Agreement on Air Services?</t>
  </si>
  <si>
    <t xml:space="preserve">IMT-GT (Indonesia and Thailand), BIMP-EAGA (Brunei, Indonesia, Philippines). ASEAN not yet ratified. Pending ratification, Malaysia has liberal arrangemnets with Thailand, Vietnam and Lao PDR only. Malaysia has some ASA agreement with other ASEAN countries but they are not liberal:
Brunei Darussalam       Signed on 14 February 1992
Indonesia               Signed on 6 May 1968
Laos                    Signed on 8 August 1992
Myanmar         Signed on 12 August 1976
Philippines             Signed on 12 April 1978
iSngapore               Signed on August 1972
Thailand                        Signed on 18 November 1966
Vietnam                 Signed on 15 October 1978
</t>
  </si>
  <si>
    <t>Under the purview of other Ministry and laws: 51% nationals</t>
  </si>
  <si>
    <t>Air carrier regulation, in terms of the amount of foreign ownership permitted, is embodied in national laws. The particular aims of national regulation in the field of international air transport varies from state to state and are influenced by national economic policies, territorial size and location, the degree of national development, domestic and international politics, and so on.
Country Maximum % foreign ownership limits in selected countries:
Malaysia        45% for Malaysia Airlines, but the maximum holding by any  single foreign entity is limited to 20%
                30% for other airlines
                Malaysia's limit was revised from 30% to 45% in 2000.
 The Government has recently given permission for the foreign shareholdings limit in Malaysia                    
                Airlines to be increased from 30% to 45%, easing the way for a foreign carrier to take a strategic stake in the company.</t>
  </si>
  <si>
    <t>Table 1-1a: ERIA TRADE IN SERVICES SECTORAL QUESTIONNAIRE – AIR TRANSPORT SERVICES</t>
  </si>
  <si>
    <t>Table 1-1b: ERIA TRADE IN SERVICES SECTORAL QUESTIONNAIRE – AIR TRANSPORT SERVICES</t>
  </si>
  <si>
    <t>Table 1-2a: Restrictions on Trade in Air Transport Services (Index 0-1)</t>
  </si>
  <si>
    <t>Table 1-2b: Restrictions on Trade in Air Transport Services - Prevalence (%)</t>
  </si>
  <si>
    <t>Table 1-1c: ERIA TRADE IN SERVICES SECTORAL QUESTIONNAIRE – AIR TRANSPORT SERVICES, Country summary Index</t>
  </si>
  <si>
    <t>Current Cambodia Air Transport Service is regulated by the State Secretariat of Civil Aviation SSCA (Formed in 1996). SSCA was established under the office of the Council of Ministers and governed by the Prime Minister (KRAM Ns/rkt/0196/23). SSCA also regulates and administers the civil aviation sector in Cambodia.
1. SSCA may issue, suspend, terminate or transfer aircraft registration in the Kingdom of Cambodia.
2. The SSCA may have the right to amend, suspend, or revoke the awarded certificate after prior notice to the air transport enterprise, which clearly states th`e reason thereof.
3. In co-operation with other ministries and institutions, SSCA may issue other norms to effectively conduct and examine this law. 
Notes: 1. Private and non-scheduled commercial flights should apply for permission at least 15 working days in advance directly to the State Secretariat of Civil Aviation. 2. Foreign flights carrying Heads of State or special delegations to visit the Kingdom of Cambodia, and foreign military flights and military charter flights intending to operate within the airspace of the Kingdom of Cambodia should apply for permission to the Royal Government of Cambodia, Ministry of Foreign Affairs and International Cooperation at least 7 days in advance or to the Royal Cambodian Embassies or consulates abroad at least 10 days in advance. One copy should be addressed to the State Secretariat of Civil Aviation, 62 Norodom Blvd. 3. Foreign firm may be granted license as Cambodia nationality In the case of a foreign air carrier, if it determines that such issuance is required by international conventions or agreements to which Cambodia is a party or is otherwise in accordance with international comity and reciprocity. 4. There is no decree or sub decree in restricting private firm (both national and foreign firm) to operate domestic air transport; however, recently the government has ended the service of Siem Reap airway which was previously provide domestic air service but licensed to Cambodia Angkor Air (stated own and joint venture with Vietnam Airline) to operate on same route instead. 5. In South East Asia, liberalization of air transport, specifically air cargo, is leading the way.  In 2002, ASEAN air transport authorities signed a Memorandum of Understanding on Air Freight Services (hereafter MOU), as an important element of the implementation of the open skies policy that they initially agreed to pursue in 1995 at their first summit in Bangkok. The MOU allows 3rd and 4th freedom traffic rights for designated airlines of Member countries to operate all cargo services of up to 100 tons weekly based on point-to-point route, with no limitations on frequency and aircraft type.  In 2007, the Agreement was amended to increase the permitted capacity to 250 tons per week. The MOU is viewed as a milestone in ASEAN since it is the first agreement on air services adopted by all ASEAN Members.</t>
  </si>
  <si>
    <t xml:space="preserve">E.  Ownership </t>
  </si>
  <si>
    <t>Existing operators</t>
  </si>
  <si>
    <t>New entrants</t>
  </si>
  <si>
    <t xml:space="preserve">F  Regulation </t>
  </si>
  <si>
    <t>Other (specify)</t>
  </si>
  <si>
    <t>Cambodia</t>
  </si>
  <si>
    <t>Lao PDR</t>
  </si>
  <si>
    <t>Singapore</t>
  </si>
  <si>
    <t>Thailand</t>
  </si>
  <si>
    <t>Indonesia</t>
  </si>
  <si>
    <t>Vietnam</t>
  </si>
  <si>
    <t>Malaysia</t>
  </si>
  <si>
    <t>Myanmar</t>
  </si>
  <si>
    <t>Details</t>
  </si>
  <si>
    <t>TOTAL</t>
  </si>
  <si>
    <t>Philippines</t>
  </si>
  <si>
    <t>Brunei</t>
  </si>
  <si>
    <t>A.  Commercial presence (mode 3) - restrictions on entry</t>
  </si>
  <si>
    <t>International air passenger transport (non-scheduled charter services)</t>
  </si>
  <si>
    <t>Domestic air transport  (non-scheduled charter services)</t>
  </si>
  <si>
    <t>Are there policy restrictions to new entry (refer only to operators wanting to establish commercially)? Include designation.</t>
  </si>
  <si>
    <t xml:space="preserve">   International air passenger transport (scheduled services)</t>
  </si>
  <si>
    <t xml:space="preserve">   International air passenger transport (non-scheduled charter services)</t>
  </si>
  <si>
    <t xml:space="preserve">   International air freight transport (all-cargo carriers, express delivery)</t>
  </si>
  <si>
    <t xml:space="preserve">   Domestic air transport (scheduled services)</t>
  </si>
  <si>
    <t xml:space="preserve">   Domestic air transport  (non-scheduled charter services)</t>
  </si>
  <si>
    <t xml:space="preserve">   Domestic air freight transport (all-cargo carriers, express delivery)</t>
  </si>
  <si>
    <t xml:space="preserve">   Provision of fuel</t>
  </si>
  <si>
    <t xml:space="preserve">   Luggage and freight loading and unloading</t>
  </si>
  <si>
    <t xml:space="preserve">   Aircraft repair and maintenance</t>
  </si>
  <si>
    <t xml:space="preserve">   Selling and marketing of air transport services </t>
  </si>
  <si>
    <t xml:space="preserve">   Computer reservation system</t>
  </si>
  <si>
    <t>If entry is restricted, what are the reasons provided by the government?</t>
  </si>
  <si>
    <t>B.  Restrictions on cross-border trade (mode 1)</t>
  </si>
  <si>
    <t>. Are there restrictions on cross-border supply by foreign service providers in non-scheduled (charter) air transport market?</t>
  </si>
  <si>
    <t xml:space="preserve">   Entry by foreign firm</t>
  </si>
  <si>
    <t xml:space="preserve">   If yes, total number of foreign providers allowed</t>
  </si>
  <si>
    <t xml:space="preserve">   If yes, reason for restriction</t>
  </si>
  <si>
    <t>Type of bilateral Air Service Agreements (ASAs).</t>
  </si>
  <si>
    <t>Predetermined (TP) - Number of signed, but not operational, bilateral ASAs</t>
  </si>
  <si>
    <t xml:space="preserve">                                          - Number of operational bilateral ASAs</t>
  </si>
  <si>
    <t>Bermuda (B)                - Number of signed, but not operational, bilateral ASAs</t>
  </si>
  <si>
    <t>“Point to Point” Open Skies (POS) - Number of signed, but not operational, bilateral ASAs</t>
  </si>
  <si>
    <t>“Multiple Point” Open Skies (MOS) - Number of signed, but not operational, bilateral ASAs</t>
  </si>
  <si>
    <t>Other (please state) - Number of signed, but not operational, bilateral ASAs</t>
  </si>
  <si>
    <t>Is the country a member of any plurilateral open skies agreement group?</t>
  </si>
  <si>
    <t>yes, please list other members of the group:</t>
  </si>
  <si>
    <t>Ownership/withholding clauses in ASAs</t>
  </si>
  <si>
    <t>Tariff clauses in ASAs</t>
  </si>
  <si>
    <t xml:space="preserve">   Substantial ownership and effective control - number of individual countries</t>
  </si>
  <si>
    <t xml:space="preserve">   Community of interest                                         - number of individual countries</t>
  </si>
  <si>
    <t xml:space="preserve">                                                                                            - names</t>
  </si>
  <si>
    <t xml:space="preserve">                                                                                           - number of plurilateral open skies agreement groups</t>
  </si>
  <si>
    <t xml:space="preserve">                                                                                           - names </t>
  </si>
  <si>
    <t xml:space="preserve">   Principal place of business                                 - number of individual countries</t>
  </si>
  <si>
    <t xml:space="preserve">   Country of origin                                                     - number of individual countries</t>
  </si>
  <si>
    <t xml:space="preserve">   No approval needed                                              - number of individual countries</t>
  </si>
  <si>
    <t xml:space="preserve">   Double disapproval                                                 - number of individual countries</t>
  </si>
  <si>
    <t xml:space="preserve">   Other mechanism of setting tariffs (please describe in brief)      - number of individual countries</t>
  </si>
  <si>
    <t>6a</t>
  </si>
  <si>
    <t>6b</t>
  </si>
  <si>
    <t>6c</t>
  </si>
  <si>
    <t>Capacity clauses imposed on foreign airlines</t>
  </si>
  <si>
    <t xml:space="preserve">   Double approval                                                     - number of individual countries</t>
  </si>
  <si>
    <t xml:space="preserve">   No capacity constraints                                          - number of individual countries</t>
  </si>
  <si>
    <t xml:space="preserve">   Capacity constraints                                             - number of individual countries</t>
  </si>
  <si>
    <t>6d</t>
  </si>
  <si>
    <t xml:space="preserve">Number of foreign airlines designated </t>
  </si>
  <si>
    <t xml:space="preserve">   Single                                                                            - number of individual countries</t>
  </si>
  <si>
    <t xml:space="preserve">   Double                                                                         - number of individual countries</t>
  </si>
  <si>
    <t xml:space="preserve">   Multiple                                                                        - number of individual countries</t>
  </si>
  <si>
    <t>Routes specification for the foreign airlines</t>
  </si>
  <si>
    <t>6e</t>
  </si>
  <si>
    <t xml:space="preserve">   Routes not specified                                              - number of individual countries</t>
  </si>
  <si>
    <t xml:space="preserve">   Routes specified                                                     - number of individual countries</t>
  </si>
  <si>
    <t>Frequency of flights for the foreign airlines</t>
  </si>
  <si>
    <t>6f</t>
  </si>
  <si>
    <t xml:space="preserve">   Frequency  not limited                                           - number of individual countries</t>
  </si>
  <si>
    <t xml:space="preserve">   Frequency  limited                                                   - number of individual countries</t>
  </si>
  <si>
    <t>Freedoms of the air granted to foreign airlines for passenger traffic</t>
  </si>
  <si>
    <t>6g</t>
  </si>
  <si>
    <t xml:space="preserve">   Third freedoms - unrestricted - number of individual countries</t>
  </si>
  <si>
    <t xml:space="preserve">                                                               -  names </t>
  </si>
  <si>
    <t xml:space="preserve">   Third freedoms - restricted      - number of individual countries</t>
  </si>
  <si>
    <t xml:space="preserve">   Fourth freedoms - unrestricted - number of individual countries</t>
  </si>
  <si>
    <t xml:space="preserve">   Fourth freedoms - restricted      - number of individual countries</t>
  </si>
  <si>
    <t xml:space="preserve">   Fifth freedoms - unrestricted - number of individual countries</t>
  </si>
  <si>
    <t xml:space="preserve">   Fifth freedoms - restricted      - number of individual countries</t>
  </si>
  <si>
    <t xml:space="preserve">   Sixth freedoms - unrestricted - number of individual countries</t>
  </si>
  <si>
    <t xml:space="preserve">   Sixth freedoms - restricted      - number of individual countries</t>
  </si>
  <si>
    <t xml:space="preserve">   Seventh freedoms - unrestricted - number of individual countries</t>
  </si>
  <si>
    <t xml:space="preserve">   Seventh freedoms - restricted      - number of individual countries</t>
  </si>
  <si>
    <t xml:space="preserve">   Cabotage    -        unrestricted - number of individual countries</t>
  </si>
  <si>
    <t xml:space="preserve">   Cabotage            - restricted      - number of individual countries</t>
  </si>
  <si>
    <t>Freedoms of the air granted to foreign airlines for freight  traffic (where different from above)</t>
  </si>
  <si>
    <t>6h</t>
  </si>
  <si>
    <t>C.  Restrictions on the movement of intra-corporate transferees of foreign-invested companies (mode 4)</t>
  </si>
  <si>
    <t>Are there residency or nationality requirements or quotas for any of the following categories of personnel employed by locally established foreign airline transport services companies?</t>
  </si>
  <si>
    <t xml:space="preserve">   Members of the board of directors</t>
  </si>
  <si>
    <t xml:space="preserve">   Executives</t>
  </si>
  <si>
    <t xml:space="preserve">   Managers</t>
  </si>
  <si>
    <t xml:space="preserve">   Skilled workers</t>
  </si>
  <si>
    <t xml:space="preserve">   Unskilled workers</t>
  </si>
  <si>
    <t xml:space="preserve">   Other staff (specify):</t>
  </si>
  <si>
    <t>Identify the categories of intra-corporate transferees whose entry and stay is subject to labour market tests?</t>
  </si>
  <si>
    <t xml:space="preserve">D.  Ownership  </t>
  </si>
  <si>
    <t>Is private ownership in the provision of services through commercial establishment allowed? Maximum private equity</t>
  </si>
  <si>
    <t>Is foreign ownership in the provision of services through commercial establishment allowed?</t>
  </si>
  <si>
    <t>Does the government have a special government voting right in the airlines?</t>
  </si>
  <si>
    <t>Please mark in the table below, the appropriate ownership structure for up to the 5 most important international airports in terms of traffic:</t>
  </si>
  <si>
    <t>Name</t>
  </si>
  <si>
    <t xml:space="preserve">   Ownership</t>
  </si>
  <si>
    <t xml:space="preserve">  Owner foreign?</t>
  </si>
  <si>
    <t xml:space="preserve">   Operator foreign?</t>
  </si>
  <si>
    <t xml:space="preserve">E.   Regulation </t>
  </si>
  <si>
    <t>For carriers</t>
  </si>
  <si>
    <t xml:space="preserve">   Name of regulator</t>
  </si>
  <si>
    <t xml:space="preserve">   When was the regulator established?</t>
  </si>
  <si>
    <t xml:space="preserve">   Is the regulator institutionally independent from the Ministry?</t>
  </si>
  <si>
    <t xml:space="preserve">   Is the regulator institutionally independent from the operating entity (airline, airport)?</t>
  </si>
  <si>
    <t>For airports</t>
  </si>
  <si>
    <t>How are flight slots allocated in airports?</t>
  </si>
  <si>
    <t>Institutional status of sector regulator</t>
  </si>
  <si>
    <t>How are gate slots allocated in airports?</t>
  </si>
  <si>
    <t>Carrier alliances</t>
  </si>
  <si>
    <t xml:space="preserve">   Are alliances and other carrier agreements allowed?</t>
  </si>
  <si>
    <t xml:space="preserve">  Are carrier agreements exempted from competition law?</t>
  </si>
  <si>
    <t xml:space="preserve">  Is codesharing allowed?</t>
  </si>
  <si>
    <t>Price regulation</t>
  </si>
  <si>
    <t>Does the government regulate airfares? - on domestic routes</t>
  </si>
  <si>
    <t xml:space="preserve">                                                                                  - on international routes</t>
  </si>
  <si>
    <t>If yes to a), is fare discounting allowed? - on domestic routes</t>
  </si>
  <si>
    <t xml:space="preserve">                                                                                 - on international routes</t>
  </si>
  <si>
    <t xml:space="preserve">What licence conditions must new domestic entrants fulfill? </t>
  </si>
  <si>
    <t>Payment of licence fee?</t>
  </si>
  <si>
    <t xml:space="preserve">Do the licence conditions for foreign-invested  providers who establish locally differ from those above? </t>
  </si>
  <si>
    <t>Does the government subsidize domestic airlines?</t>
  </si>
  <si>
    <t xml:space="preserve">   Details</t>
  </si>
  <si>
    <t>Has the government covered operational losses of airlines in the past ten years</t>
  </si>
  <si>
    <t>Does the government oblige large national airlines to provide universal service?</t>
  </si>
  <si>
    <t>How does the government define universal service (or universal access)?</t>
  </si>
  <si>
    <t>No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</si>
</sst>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0"/>
      <name val="Arial"/>
      <family val="2"/>
    </font>
    <font>
      <sz val="11"/>
      <color indexed="8"/>
      <name val="ＭＳ Ｐゴシック"/>
      <family val="3"/>
    </font>
    <font>
      <sz val="8"/>
      <name val="Arial"/>
      <family val="2"/>
    </font>
    <font>
      <b/>
      <u val="single"/>
      <sz val="10"/>
      <name val="Arial Narrow"/>
      <family val="2"/>
    </font>
    <font>
      <i/>
      <sz val="10"/>
      <name val="Arial Narrow"/>
      <family val="2"/>
    </font>
    <font>
      <sz val="10"/>
      <name val="Arial Narrow"/>
      <family val="2"/>
    </font>
    <font>
      <b/>
      <sz val="10"/>
      <name val="Arial"/>
      <family val="2"/>
    </font>
    <font>
      <sz val="10"/>
      <name val="Times New Roman"/>
      <family val="1"/>
    </font>
    <font>
      <sz val="11"/>
      <name val="Tw Cen MT"/>
      <family val="2"/>
    </font>
    <font>
      <b/>
      <sz val="10"/>
      <name val="Arial Narrow"/>
      <family val="2"/>
    </font>
    <font>
      <sz val="8"/>
      <name val="Times New Roman"/>
      <family val="1"/>
    </font>
    <font>
      <b/>
      <sz val="12"/>
      <name val="Times New Roman"/>
      <family val="1"/>
    </font>
    <font>
      <b/>
      <i/>
      <sz val="8"/>
      <name val="Times New Roman"/>
      <family val="1"/>
    </font>
    <font>
      <b/>
      <sz val="8"/>
      <name val="Times New Roman"/>
      <family val="1"/>
    </font>
    <font>
      <sz val="10"/>
      <color indexed="36"/>
      <name val="Century Gothic"/>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top/>
      <bottom style="thin"/>
    </border>
    <border>
      <left/>
      <right/>
      <top/>
      <bottom style="dotted"/>
    </border>
    <border>
      <left style="double"/>
      <right/>
      <top style="thin"/>
      <bottom style="thin"/>
    </border>
    <border>
      <left style="double"/>
      <right/>
      <top/>
      <bottom/>
    </border>
    <border>
      <left style="double"/>
      <right/>
      <top/>
      <bottom style="dotted"/>
    </border>
    <border>
      <left style="double"/>
      <right/>
      <top/>
      <bottom style="thin"/>
    </border>
    <border>
      <left style="thin"/>
      <right/>
      <top style="thin"/>
      <bottom style="thin"/>
    </border>
    <border>
      <left style="thin"/>
      <right/>
      <top/>
      <bottom/>
    </border>
    <border>
      <left style="thin"/>
      <right/>
      <top/>
      <bottom style="dotted"/>
    </border>
    <border>
      <left style="thin"/>
      <right/>
      <top/>
      <bottom style="thin"/>
    </border>
    <border>
      <left/>
      <right/>
      <top style="thin"/>
      <bottom style="double"/>
    </border>
    <border>
      <left style="double"/>
      <right/>
      <top style="thin"/>
      <bottom style="double"/>
    </border>
    <border>
      <left style="thin"/>
      <right/>
      <top style="thin"/>
      <bottom style="double"/>
    </border>
    <border>
      <left/>
      <right/>
      <top style="thin"/>
      <bottom/>
    </border>
    <border>
      <left/>
      <right/>
      <top style="dotted"/>
      <bottom/>
    </border>
    <border>
      <left/>
      <right style="double"/>
      <top style="dotted"/>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19" fillId="4" borderId="0" applyNumberFormat="0" applyBorder="0" applyAlignment="0" applyProtection="0"/>
  </cellStyleXfs>
  <cellXfs count="95">
    <xf numFmtId="0" fontId="0" fillId="0" borderId="0" xfId="0" applyAlignment="1">
      <alignment/>
    </xf>
    <xf numFmtId="0" fontId="5" fillId="0" borderId="0" xfId="0" applyFont="1" applyAlignment="1">
      <alignment/>
    </xf>
    <xf numFmtId="0" fontId="0"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5" fillId="0" borderId="0" xfId="0" applyFont="1" applyAlignment="1">
      <alignment horizontal="left" wrapText="1"/>
    </xf>
    <xf numFmtId="0" fontId="6" fillId="0" borderId="0" xfId="0" applyFont="1" applyAlignment="1">
      <alignment vertical="top"/>
    </xf>
    <xf numFmtId="0" fontId="7"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wrapText="1"/>
    </xf>
    <xf numFmtId="9" fontId="0" fillId="0" borderId="0" xfId="0" applyNumberFormat="1" applyFont="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vertical="top"/>
    </xf>
    <xf numFmtId="0" fontId="0" fillId="0" borderId="0" xfId="0" applyFont="1" applyAlignment="1">
      <alignment vertical="top"/>
    </xf>
    <xf numFmtId="0" fontId="0" fillId="0" borderId="0" xfId="0" applyNumberFormat="1" applyFont="1" applyAlignment="1">
      <alignment/>
    </xf>
    <xf numFmtId="0" fontId="8" fillId="0" borderId="0" xfId="0" applyFont="1" applyAlignment="1">
      <alignment/>
    </xf>
    <xf numFmtId="0" fontId="0" fillId="0" borderId="0" xfId="0" applyFont="1" applyAlignment="1">
      <alignment wrapText="1"/>
    </xf>
    <xf numFmtId="0" fontId="9" fillId="0" borderId="0" xfId="0" applyFont="1" applyAlignment="1">
      <alignment wrapText="1"/>
    </xf>
    <xf numFmtId="0" fontId="6" fillId="0" borderId="0" xfId="0" applyFont="1" applyAlignment="1">
      <alignment vertical="top"/>
    </xf>
    <xf numFmtId="0" fontId="6" fillId="0" borderId="0" xfId="0" applyFont="1" applyAlignment="1">
      <alignment/>
    </xf>
    <xf numFmtId="2" fontId="6" fillId="0" borderId="0" xfId="0" applyNumberFormat="1" applyFont="1" applyAlignment="1">
      <alignment/>
    </xf>
    <xf numFmtId="0" fontId="9" fillId="0" borderId="0" xfId="0" applyFont="1" applyBorder="1" applyAlignment="1">
      <alignment vertical="top" wrapText="1"/>
    </xf>
    <xf numFmtId="0" fontId="5" fillId="0" borderId="0" xfId="0" applyFont="1" applyBorder="1" applyAlignment="1">
      <alignment vertical="top"/>
    </xf>
    <xf numFmtId="2" fontId="5" fillId="0" borderId="0" xfId="0" applyNumberFormat="1" applyFont="1" applyAlignment="1">
      <alignment wrapText="1"/>
    </xf>
    <xf numFmtId="0" fontId="0"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xf>
    <xf numFmtId="0" fontId="5" fillId="0" borderId="11" xfId="0" applyFont="1" applyBorder="1" applyAlignment="1">
      <alignment horizontal="left" wrapText="1"/>
    </xf>
    <xf numFmtId="0" fontId="0" fillId="0" borderId="11" xfId="0" applyFont="1" applyBorder="1" applyAlignment="1">
      <alignment/>
    </xf>
    <xf numFmtId="0" fontId="0" fillId="0" borderId="10" xfId="0" applyFont="1" applyBorder="1" applyAlignment="1">
      <alignment vertical="top"/>
    </xf>
    <xf numFmtId="0" fontId="0" fillId="0" borderId="11" xfId="0" applyFont="1" applyBorder="1" applyAlignment="1">
      <alignment vertical="top"/>
    </xf>
    <xf numFmtId="0" fontId="0" fillId="0" borderId="11" xfId="0" applyFont="1" applyBorder="1" applyAlignment="1">
      <alignment wrapText="1"/>
    </xf>
    <xf numFmtId="0" fontId="5" fillId="0" borderId="11" xfId="0" applyFont="1" applyBorder="1" applyAlignment="1">
      <alignment wrapText="1"/>
    </xf>
    <xf numFmtId="0" fontId="4" fillId="0" borderId="0" xfId="0" applyFont="1" applyAlignment="1">
      <alignment/>
    </xf>
    <xf numFmtId="0" fontId="0" fillId="0" borderId="0" xfId="0" applyFont="1" applyAlignment="1">
      <alignment vertical="top"/>
    </xf>
    <xf numFmtId="0" fontId="0" fillId="0" borderId="0" xfId="0" applyFont="1" applyBorder="1" applyAlignment="1">
      <alignment vertical="top"/>
    </xf>
    <xf numFmtId="0" fontId="0" fillId="0" borderId="0" xfId="0" applyFont="1" applyBorder="1" applyAlignment="1">
      <alignment wrapText="1"/>
    </xf>
    <xf numFmtId="0" fontId="0" fillId="0" borderId="0" xfId="0" applyFont="1" applyBorder="1" applyAlignment="1">
      <alignment/>
    </xf>
    <xf numFmtId="0" fontId="14" fillId="0" borderId="0" xfId="0" applyFont="1" applyAlignment="1">
      <alignment horizontal="left" indent="1"/>
    </xf>
    <xf numFmtId="15" fontId="5" fillId="0" borderId="0" xfId="0" applyNumberFormat="1" applyFont="1" applyAlignment="1">
      <alignment/>
    </xf>
    <xf numFmtId="0" fontId="0" fillId="0" borderId="0" xfId="42" applyNumberFormat="1" applyFont="1" applyAlignment="1">
      <alignment/>
    </xf>
    <xf numFmtId="0" fontId="0" fillId="0" borderId="0" xfId="0" applyFont="1" applyBorder="1" applyAlignment="1">
      <alignment/>
    </xf>
    <xf numFmtId="0" fontId="0" fillId="0" borderId="0" xfId="0" applyNumberFormat="1" applyFont="1" applyAlignment="1">
      <alignment/>
    </xf>
    <xf numFmtId="0" fontId="3" fillId="0" borderId="0" xfId="0" applyFont="1" applyAlignment="1">
      <alignment/>
    </xf>
    <xf numFmtId="0" fontId="10" fillId="0" borderId="10" xfId="0" applyFont="1" applyBorder="1" applyAlignment="1">
      <alignment wrapText="1"/>
    </xf>
    <xf numFmtId="0" fontId="10" fillId="0" borderId="0" xfId="0" applyFont="1" applyAlignment="1">
      <alignment wrapText="1"/>
    </xf>
    <xf numFmtId="0" fontId="10" fillId="0" borderId="0" xfId="0" applyFont="1" applyAlignment="1">
      <alignment/>
    </xf>
    <xf numFmtId="0" fontId="10" fillId="0" borderId="0" xfId="0" applyFont="1" applyAlignment="1">
      <alignment horizontal="right" wrapText="1"/>
    </xf>
    <xf numFmtId="0" fontId="10" fillId="0" borderId="11" xfId="0" applyFont="1" applyBorder="1" applyAlignment="1">
      <alignment wrapText="1"/>
    </xf>
    <xf numFmtId="0" fontId="0" fillId="0" borderId="0" xfId="0" applyFont="1" applyAlignment="1">
      <alignment horizontal="left" vertical="top"/>
    </xf>
    <xf numFmtId="0" fontId="10" fillId="0" borderId="10" xfId="0" applyFont="1" applyBorder="1" applyAlignment="1">
      <alignment horizontal="left" vertical="top"/>
    </xf>
    <xf numFmtId="0" fontId="10" fillId="0" borderId="10" xfId="0" applyFont="1" applyBorder="1" applyAlignment="1">
      <alignment textRotation="90"/>
    </xf>
    <xf numFmtId="0" fontId="10" fillId="0" borderId="11" xfId="0" applyFont="1" applyBorder="1" applyAlignment="1">
      <alignment horizontal="right" wrapText="1"/>
    </xf>
    <xf numFmtId="0" fontId="10" fillId="0" borderId="0" xfId="0" applyFont="1" applyAlignment="1">
      <alignment horizontal="left" vertical="top" wrapText="1"/>
    </xf>
    <xf numFmtId="0" fontId="10" fillId="0" borderId="11" xfId="0" applyFont="1" applyBorder="1" applyAlignment="1">
      <alignment horizontal="left" vertical="top" wrapText="1"/>
    </xf>
    <xf numFmtId="0" fontId="10" fillId="0" borderId="0" xfId="0" applyFont="1" applyAlignment="1">
      <alignment horizontal="left" wrapText="1" indent="1"/>
    </xf>
    <xf numFmtId="0" fontId="10" fillId="0" borderId="12" xfId="0" applyFont="1" applyBorder="1" applyAlignment="1">
      <alignment horizontal="left" vertical="top" wrapText="1"/>
    </xf>
    <xf numFmtId="0" fontId="10" fillId="0" borderId="12" xfId="0" applyFont="1" applyBorder="1" applyAlignment="1">
      <alignment horizontal="left" wrapText="1" indent="1"/>
    </xf>
    <xf numFmtId="0" fontId="10" fillId="0" borderId="12" xfId="0" applyFont="1" applyBorder="1" applyAlignment="1">
      <alignment horizontal="right" wrapText="1"/>
    </xf>
    <xf numFmtId="0" fontId="10" fillId="0" borderId="12" xfId="0" applyFont="1" applyBorder="1" applyAlignment="1">
      <alignment wrapText="1"/>
    </xf>
    <xf numFmtId="0" fontId="10" fillId="0" borderId="13" xfId="0" applyFont="1" applyBorder="1" applyAlignment="1">
      <alignment textRotation="90" wrapText="1"/>
    </xf>
    <xf numFmtId="0" fontId="10" fillId="0" borderId="14" xfId="0" applyFont="1" applyBorder="1" applyAlignment="1">
      <alignment/>
    </xf>
    <xf numFmtId="0" fontId="10" fillId="0" borderId="14" xfId="0" applyFont="1" applyBorder="1" applyAlignment="1">
      <alignment wrapText="1"/>
    </xf>
    <xf numFmtId="0" fontId="10" fillId="0" borderId="14" xfId="0" applyFont="1" applyBorder="1" applyAlignment="1">
      <alignment horizontal="right" wrapText="1"/>
    </xf>
    <xf numFmtId="0" fontId="10" fillId="0" borderId="15" xfId="0" applyFont="1" applyBorder="1" applyAlignment="1">
      <alignment horizontal="right" wrapText="1"/>
    </xf>
    <xf numFmtId="0" fontId="10" fillId="0" borderId="16" xfId="0" applyFont="1" applyBorder="1" applyAlignment="1">
      <alignment horizontal="right" wrapText="1"/>
    </xf>
    <xf numFmtId="0" fontId="10" fillId="0" borderId="17" xfId="0" applyFont="1" applyFill="1" applyBorder="1" applyAlignment="1">
      <alignment textRotation="90"/>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11" xfId="0" applyFont="1" applyBorder="1" applyAlignment="1">
      <alignment horizontal="left" wrapText="1" indent="1"/>
    </xf>
    <xf numFmtId="0" fontId="10" fillId="0" borderId="21" xfId="0" applyFont="1" applyBorder="1" applyAlignment="1">
      <alignment textRotation="90" wrapText="1"/>
    </xf>
    <xf numFmtId="0" fontId="10" fillId="0" borderId="22" xfId="0" applyFont="1" applyBorder="1" applyAlignment="1">
      <alignment textRotation="90" wrapText="1"/>
    </xf>
    <xf numFmtId="0" fontId="10" fillId="0" borderId="21" xfId="0" applyFont="1" applyBorder="1" applyAlignment="1">
      <alignment textRotation="90"/>
    </xf>
    <xf numFmtId="0" fontId="10" fillId="0" borderId="23" xfId="0" applyFont="1" applyFill="1" applyBorder="1" applyAlignment="1">
      <alignment textRotation="90"/>
    </xf>
    <xf numFmtId="1" fontId="10" fillId="0" borderId="14" xfId="0" applyNumberFormat="1" applyFont="1" applyBorder="1" applyAlignment="1">
      <alignment/>
    </xf>
    <xf numFmtId="1" fontId="10" fillId="0" borderId="0" xfId="0" applyNumberFormat="1" applyFont="1" applyAlignment="1">
      <alignment/>
    </xf>
    <xf numFmtId="1" fontId="10" fillId="0" borderId="18" xfId="0" applyNumberFormat="1" applyFont="1" applyBorder="1" applyAlignment="1">
      <alignment/>
    </xf>
    <xf numFmtId="0" fontId="10" fillId="0" borderId="14" xfId="0" applyFont="1" applyBorder="1" applyAlignment="1">
      <alignment/>
    </xf>
    <xf numFmtId="0" fontId="13" fillId="0" borderId="10" xfId="0" applyFont="1" applyBorder="1" applyAlignment="1">
      <alignment wrapText="1"/>
    </xf>
    <xf numFmtId="1" fontId="13" fillId="0" borderId="13" xfId="0" applyNumberFormat="1" applyFont="1" applyBorder="1" applyAlignment="1">
      <alignment/>
    </xf>
    <xf numFmtId="1" fontId="13" fillId="0" borderId="10" xfId="0" applyNumberFormat="1" applyFont="1" applyBorder="1" applyAlignment="1">
      <alignment/>
    </xf>
    <xf numFmtId="1" fontId="13" fillId="0" borderId="17" xfId="0" applyNumberFormat="1" applyFont="1" applyBorder="1" applyAlignment="1">
      <alignment/>
    </xf>
    <xf numFmtId="0" fontId="5" fillId="0" borderId="12" xfId="0" applyFont="1" applyBorder="1" applyAlignment="1">
      <alignment wrapText="1"/>
    </xf>
    <xf numFmtId="0" fontId="5" fillId="0" borderId="0" xfId="0" applyFont="1" applyBorder="1" applyAlignment="1">
      <alignment wrapText="1"/>
    </xf>
    <xf numFmtId="0" fontId="11" fillId="0" borderId="11" xfId="0" applyFont="1" applyBorder="1" applyAlignment="1">
      <alignment horizontal="left" vertical="top"/>
    </xf>
    <xf numFmtId="0" fontId="12" fillId="0" borderId="24" xfId="0" applyFont="1" applyBorder="1" applyAlignment="1">
      <alignment wrapText="1"/>
    </xf>
    <xf numFmtId="0" fontId="12" fillId="0" borderId="0" xfId="0" applyFont="1" applyAlignment="1">
      <alignment wrapText="1"/>
    </xf>
    <xf numFmtId="0" fontId="12" fillId="0" borderId="25" xfId="0" applyFont="1" applyBorder="1" applyAlignment="1">
      <alignment wrapText="1"/>
    </xf>
    <xf numFmtId="0" fontId="12" fillId="0" borderId="26" xfId="0" applyFont="1"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17"/>
  <sheetViews>
    <sheetView tabSelected="1" zoomScale="75" zoomScaleNormal="75" zoomScalePageLayoutView="0" workbookViewId="0" topLeftCell="A1">
      <pane ySplit="3" topLeftCell="BM4" activePane="bottomLeft" state="frozen"/>
      <selection pane="topLeft" activeCell="A1" sqref="A1"/>
      <selection pane="bottomLeft" activeCell="F6" sqref="F6"/>
    </sheetView>
  </sheetViews>
  <sheetFormatPr defaultColWidth="9.140625" defaultRowHeight="12.75"/>
  <cols>
    <col min="1" max="1" width="6.28125" style="18" customWidth="1"/>
    <col min="2" max="2" width="110.00390625" style="12" customWidth="1"/>
    <col min="3" max="3" width="9.140625" style="12" customWidth="1"/>
    <col min="4" max="4" width="11.140625" style="11" bestFit="1" customWidth="1"/>
    <col min="5" max="16384" width="9.140625" style="11" customWidth="1"/>
  </cols>
  <sheetData>
    <row r="1" spans="1:3" ht="12.75">
      <c r="A1" s="17"/>
      <c r="B1" s="3" t="s">
        <v>269</v>
      </c>
      <c r="C1" s="3"/>
    </row>
    <row r="2" spans="2:3" ht="12.75">
      <c r="B2" s="3"/>
      <c r="C2" s="3"/>
    </row>
    <row r="3" spans="1:12" ht="12.75">
      <c r="A3" s="34"/>
      <c r="B3" s="29"/>
      <c r="C3" s="29" t="s">
        <v>291</v>
      </c>
      <c r="D3" s="31" t="s">
        <v>280</v>
      </c>
      <c r="E3" s="31" t="s">
        <v>284</v>
      </c>
      <c r="F3" s="31" t="s">
        <v>281</v>
      </c>
      <c r="G3" s="31" t="s">
        <v>286</v>
      </c>
      <c r="H3" s="31" t="s">
        <v>287</v>
      </c>
      <c r="I3" s="31" t="s">
        <v>290</v>
      </c>
      <c r="J3" s="31" t="s">
        <v>282</v>
      </c>
      <c r="K3" s="31" t="s">
        <v>283</v>
      </c>
      <c r="L3" s="31" t="s">
        <v>285</v>
      </c>
    </row>
    <row r="5" spans="2:3" ht="12.75">
      <c r="B5" s="4" t="s">
        <v>292</v>
      </c>
      <c r="C5" s="16" t="s">
        <v>188</v>
      </c>
    </row>
    <row r="7" spans="1:3" ht="12.75">
      <c r="A7" s="18">
        <v>1</v>
      </c>
      <c r="B7" s="1" t="s">
        <v>295</v>
      </c>
      <c r="C7" s="5"/>
    </row>
    <row r="8" spans="2:3" ht="12.75">
      <c r="B8" s="1" t="s">
        <v>36</v>
      </c>
      <c r="C8" s="5"/>
    </row>
    <row r="9" spans="2:12" ht="12.75">
      <c r="B9" s="1" t="s">
        <v>296</v>
      </c>
      <c r="C9" s="5" t="s">
        <v>416</v>
      </c>
      <c r="D9" s="9" t="s">
        <v>416</v>
      </c>
      <c r="E9" s="9" t="s">
        <v>416</v>
      </c>
      <c r="F9" s="9" t="s">
        <v>416</v>
      </c>
      <c r="G9" s="9" t="s">
        <v>416</v>
      </c>
      <c r="H9" s="9" t="s">
        <v>416</v>
      </c>
      <c r="I9" s="9" t="s">
        <v>416</v>
      </c>
      <c r="J9" s="9" t="s">
        <v>416</v>
      </c>
      <c r="K9" s="9" t="s">
        <v>416</v>
      </c>
      <c r="L9" s="9" t="s">
        <v>416</v>
      </c>
    </row>
    <row r="10" spans="2:12" ht="12.75">
      <c r="B10" s="1" t="s">
        <v>297</v>
      </c>
      <c r="C10" s="5" t="s">
        <v>416</v>
      </c>
      <c r="D10" s="9" t="s">
        <v>416</v>
      </c>
      <c r="E10" s="9" t="s">
        <v>416</v>
      </c>
      <c r="F10" s="9" t="s">
        <v>416</v>
      </c>
      <c r="G10" s="9" t="s">
        <v>416</v>
      </c>
      <c r="H10" s="9" t="s">
        <v>416</v>
      </c>
      <c r="I10" s="9" t="s">
        <v>416</v>
      </c>
      <c r="J10" s="9" t="s">
        <v>416</v>
      </c>
      <c r="K10" s="9" t="s">
        <v>416</v>
      </c>
      <c r="L10" s="9" t="s">
        <v>416</v>
      </c>
    </row>
    <row r="11" spans="2:12" ht="12.75">
      <c r="B11" s="1" t="s">
        <v>298</v>
      </c>
      <c r="C11" s="5" t="s">
        <v>416</v>
      </c>
      <c r="D11" s="9" t="s">
        <v>416</v>
      </c>
      <c r="E11" s="9" t="s">
        <v>416</v>
      </c>
      <c r="F11" s="9" t="s">
        <v>416</v>
      </c>
      <c r="G11" s="9" t="s">
        <v>416</v>
      </c>
      <c r="H11" s="9" t="s">
        <v>416</v>
      </c>
      <c r="I11" s="9" t="s">
        <v>416</v>
      </c>
      <c r="J11" s="9" t="s">
        <v>416</v>
      </c>
      <c r="K11" s="9" t="s">
        <v>416</v>
      </c>
      <c r="L11" s="9" t="s">
        <v>416</v>
      </c>
    </row>
    <row r="12" spans="2:12" ht="12.75">
      <c r="B12" s="1" t="s">
        <v>299</v>
      </c>
      <c r="C12" s="5" t="s">
        <v>8</v>
      </c>
      <c r="D12" s="9" t="s">
        <v>416</v>
      </c>
      <c r="E12" s="9" t="s">
        <v>416</v>
      </c>
      <c r="F12" s="9" t="s">
        <v>0</v>
      </c>
      <c r="G12" s="9" t="s">
        <v>416</v>
      </c>
      <c r="H12" s="9" t="s">
        <v>416</v>
      </c>
      <c r="I12" s="9" t="s">
        <v>416</v>
      </c>
      <c r="J12" s="9" t="s">
        <v>8</v>
      </c>
      <c r="K12" s="9" t="s">
        <v>416</v>
      </c>
      <c r="L12" s="9" t="s">
        <v>416</v>
      </c>
    </row>
    <row r="13" spans="2:12" ht="12.75">
      <c r="B13" s="1" t="s">
        <v>300</v>
      </c>
      <c r="C13" s="5" t="s">
        <v>8</v>
      </c>
      <c r="D13" s="9" t="s">
        <v>416</v>
      </c>
      <c r="E13" s="9" t="s">
        <v>416</v>
      </c>
      <c r="F13" s="9" t="s">
        <v>0</v>
      </c>
      <c r="G13" s="9" t="s">
        <v>416</v>
      </c>
      <c r="H13" s="9" t="s">
        <v>416</v>
      </c>
      <c r="I13" s="9" t="s">
        <v>416</v>
      </c>
      <c r="J13" s="9" t="s">
        <v>8</v>
      </c>
      <c r="K13" s="9" t="s">
        <v>416</v>
      </c>
      <c r="L13" s="9" t="s">
        <v>416</v>
      </c>
    </row>
    <row r="14" spans="2:12" ht="12.75">
      <c r="B14" s="1" t="s">
        <v>301</v>
      </c>
      <c r="C14" s="5" t="s">
        <v>8</v>
      </c>
      <c r="D14" s="9" t="s">
        <v>416</v>
      </c>
      <c r="E14" s="9" t="s">
        <v>416</v>
      </c>
      <c r="F14" s="9" t="s">
        <v>0</v>
      </c>
      <c r="G14" s="9" t="s">
        <v>416</v>
      </c>
      <c r="H14" s="9" t="s">
        <v>416</v>
      </c>
      <c r="I14" s="9" t="s">
        <v>416</v>
      </c>
      <c r="J14" s="9" t="s">
        <v>8</v>
      </c>
      <c r="K14" s="9" t="s">
        <v>416</v>
      </c>
      <c r="L14" s="9" t="s">
        <v>416</v>
      </c>
    </row>
    <row r="15" spans="2:12" ht="12.75">
      <c r="B15" s="1" t="s">
        <v>302</v>
      </c>
      <c r="C15" s="5" t="s">
        <v>0</v>
      </c>
      <c r="E15" s="9" t="s">
        <v>8</v>
      </c>
      <c r="F15" s="9" t="s">
        <v>0</v>
      </c>
      <c r="G15" s="9" t="s">
        <v>416</v>
      </c>
      <c r="H15" s="9">
        <v>0</v>
      </c>
      <c r="I15" s="9" t="s">
        <v>416</v>
      </c>
      <c r="J15" s="9" t="s">
        <v>416</v>
      </c>
      <c r="K15" s="9" t="s">
        <v>416</v>
      </c>
      <c r="L15" s="9" t="s">
        <v>416</v>
      </c>
    </row>
    <row r="16" spans="2:12" ht="12.75">
      <c r="B16" s="1" t="s">
        <v>303</v>
      </c>
      <c r="C16" s="5" t="s">
        <v>416</v>
      </c>
      <c r="D16" s="9" t="s">
        <v>416</v>
      </c>
      <c r="E16" s="9" t="s">
        <v>416</v>
      </c>
      <c r="F16" s="9" t="s">
        <v>0</v>
      </c>
      <c r="G16" s="9" t="s">
        <v>416</v>
      </c>
      <c r="H16" s="9">
        <v>0</v>
      </c>
      <c r="I16" s="9" t="s">
        <v>416</v>
      </c>
      <c r="J16" s="11">
        <v>3</v>
      </c>
      <c r="K16" s="9" t="s">
        <v>416</v>
      </c>
      <c r="L16" s="9" t="s">
        <v>416</v>
      </c>
    </row>
    <row r="17" spans="2:12" ht="12.75">
      <c r="B17" s="1" t="s">
        <v>304</v>
      </c>
      <c r="C17" s="5" t="s">
        <v>416</v>
      </c>
      <c r="D17" s="9" t="s">
        <v>416</v>
      </c>
      <c r="E17" s="9" t="s">
        <v>416</v>
      </c>
      <c r="F17" s="9" t="s">
        <v>0</v>
      </c>
      <c r="G17" s="9" t="s">
        <v>416</v>
      </c>
      <c r="H17" s="9" t="s">
        <v>416</v>
      </c>
      <c r="I17" s="9" t="s">
        <v>416</v>
      </c>
      <c r="J17" s="11">
        <v>2</v>
      </c>
      <c r="K17" s="9" t="s">
        <v>416</v>
      </c>
      <c r="L17" s="9" t="s">
        <v>416</v>
      </c>
    </row>
    <row r="18" spans="2:12" ht="12.75">
      <c r="B18" s="1" t="s">
        <v>305</v>
      </c>
      <c r="C18" s="5" t="s">
        <v>416</v>
      </c>
      <c r="D18" s="9" t="s">
        <v>416</v>
      </c>
      <c r="E18" s="9" t="s">
        <v>416</v>
      </c>
      <c r="F18" s="9" t="s">
        <v>416</v>
      </c>
      <c r="G18" s="9" t="s">
        <v>416</v>
      </c>
      <c r="H18" s="9" t="s">
        <v>416</v>
      </c>
      <c r="I18" s="9" t="s">
        <v>416</v>
      </c>
      <c r="J18" s="9" t="s">
        <v>416</v>
      </c>
      <c r="K18" s="9" t="s">
        <v>416</v>
      </c>
      <c r="L18" s="9" t="s">
        <v>416</v>
      </c>
    </row>
    <row r="19" spans="2:12" ht="12.75">
      <c r="B19" s="1" t="s">
        <v>306</v>
      </c>
      <c r="C19" s="5" t="s">
        <v>0</v>
      </c>
      <c r="D19" s="9" t="s">
        <v>416</v>
      </c>
      <c r="E19" s="9" t="s">
        <v>416</v>
      </c>
      <c r="F19" s="9" t="s">
        <v>416</v>
      </c>
      <c r="G19" s="9" t="s">
        <v>416</v>
      </c>
      <c r="H19" s="9" t="s">
        <v>0</v>
      </c>
      <c r="I19" s="9" t="s">
        <v>416</v>
      </c>
      <c r="J19" s="9" t="s">
        <v>416</v>
      </c>
      <c r="K19" s="9" t="s">
        <v>416</v>
      </c>
      <c r="L19" s="9" t="s">
        <v>416</v>
      </c>
    </row>
    <row r="20" spans="2:3" ht="12.75">
      <c r="B20" s="1" t="s">
        <v>37</v>
      </c>
      <c r="C20" s="5"/>
    </row>
    <row r="21" spans="2:12" ht="12.75">
      <c r="B21" s="1" t="s">
        <v>296</v>
      </c>
      <c r="C21" s="5" t="s">
        <v>416</v>
      </c>
      <c r="D21" s="9" t="s">
        <v>416</v>
      </c>
      <c r="E21" s="9" t="s">
        <v>416</v>
      </c>
      <c r="F21" s="9" t="s">
        <v>416</v>
      </c>
      <c r="G21" s="9" t="s">
        <v>0</v>
      </c>
      <c r="H21" s="9" t="s">
        <v>416</v>
      </c>
      <c r="I21" s="9" t="s">
        <v>416</v>
      </c>
      <c r="J21" s="9" t="s">
        <v>416</v>
      </c>
      <c r="K21" s="9" t="s">
        <v>416</v>
      </c>
      <c r="L21" s="9" t="s">
        <v>416</v>
      </c>
    </row>
    <row r="22" spans="2:12" ht="12.75">
      <c r="B22" s="1" t="s">
        <v>297</v>
      </c>
      <c r="C22" s="5" t="s">
        <v>416</v>
      </c>
      <c r="D22" s="9" t="s">
        <v>416</v>
      </c>
      <c r="E22" s="9" t="s">
        <v>416</v>
      </c>
      <c r="F22" s="9" t="s">
        <v>416</v>
      </c>
      <c r="G22" s="9" t="s">
        <v>0</v>
      </c>
      <c r="H22" s="9" t="s">
        <v>416</v>
      </c>
      <c r="I22" s="9" t="s">
        <v>416</v>
      </c>
      <c r="J22" s="9" t="s">
        <v>416</v>
      </c>
      <c r="K22" s="9" t="s">
        <v>416</v>
      </c>
      <c r="L22" s="9" t="s">
        <v>416</v>
      </c>
    </row>
    <row r="23" spans="2:12" ht="12.75">
      <c r="B23" s="1" t="s">
        <v>298</v>
      </c>
      <c r="C23" s="5" t="s">
        <v>416</v>
      </c>
      <c r="D23" s="9" t="s">
        <v>416</v>
      </c>
      <c r="E23" s="9" t="s">
        <v>416</v>
      </c>
      <c r="F23" s="9" t="s">
        <v>416</v>
      </c>
      <c r="G23" s="9" t="s">
        <v>0</v>
      </c>
      <c r="H23" s="9" t="s">
        <v>416</v>
      </c>
      <c r="I23" s="9" t="s">
        <v>416</v>
      </c>
      <c r="J23" s="9" t="s">
        <v>416</v>
      </c>
      <c r="K23" s="9" t="s">
        <v>416</v>
      </c>
      <c r="L23" s="9" t="s">
        <v>416</v>
      </c>
    </row>
    <row r="24" spans="2:12" ht="12.75">
      <c r="B24" s="1" t="s">
        <v>299</v>
      </c>
      <c r="C24" s="5" t="s">
        <v>8</v>
      </c>
      <c r="D24" s="9" t="s">
        <v>416</v>
      </c>
      <c r="E24" s="9" t="s">
        <v>416</v>
      </c>
      <c r="F24" s="9" t="s">
        <v>0</v>
      </c>
      <c r="G24" s="9" t="s">
        <v>0</v>
      </c>
      <c r="H24" s="9" t="s">
        <v>416</v>
      </c>
      <c r="I24" s="9" t="s">
        <v>416</v>
      </c>
      <c r="J24" s="9" t="s">
        <v>8</v>
      </c>
      <c r="K24" s="9" t="s">
        <v>416</v>
      </c>
      <c r="L24" s="9" t="s">
        <v>0</v>
      </c>
    </row>
    <row r="25" spans="2:12" ht="12.75">
      <c r="B25" s="1" t="s">
        <v>300</v>
      </c>
      <c r="C25" s="5" t="s">
        <v>8</v>
      </c>
      <c r="D25" s="9" t="s">
        <v>416</v>
      </c>
      <c r="E25" s="9" t="s">
        <v>416</v>
      </c>
      <c r="F25" s="9" t="s">
        <v>0</v>
      </c>
      <c r="G25" s="9" t="s">
        <v>0</v>
      </c>
      <c r="H25" s="9" t="s">
        <v>416</v>
      </c>
      <c r="I25" s="9" t="s">
        <v>416</v>
      </c>
      <c r="J25" s="9" t="s">
        <v>8</v>
      </c>
      <c r="K25" s="9" t="s">
        <v>416</v>
      </c>
      <c r="L25" s="9" t="s">
        <v>0</v>
      </c>
    </row>
    <row r="26" spans="2:12" ht="12.75">
      <c r="B26" s="1" t="s">
        <v>301</v>
      </c>
      <c r="C26" s="5" t="s">
        <v>8</v>
      </c>
      <c r="D26" s="9" t="s">
        <v>416</v>
      </c>
      <c r="E26" s="9" t="s">
        <v>416</v>
      </c>
      <c r="F26" s="9" t="s">
        <v>0</v>
      </c>
      <c r="G26" s="9" t="s">
        <v>0</v>
      </c>
      <c r="H26" s="9" t="s">
        <v>416</v>
      </c>
      <c r="I26" s="9" t="s">
        <v>416</v>
      </c>
      <c r="J26" s="9" t="s">
        <v>8</v>
      </c>
      <c r="K26" s="9" t="s">
        <v>416</v>
      </c>
      <c r="L26" s="9" t="s">
        <v>0</v>
      </c>
    </row>
    <row r="27" spans="2:12" ht="12.75">
      <c r="B27" s="1" t="s">
        <v>302</v>
      </c>
      <c r="C27" s="5" t="s">
        <v>0</v>
      </c>
      <c r="E27" s="9" t="s">
        <v>8</v>
      </c>
      <c r="F27" s="9" t="s">
        <v>0</v>
      </c>
      <c r="G27" s="9" t="s">
        <v>416</v>
      </c>
      <c r="H27" s="9">
        <v>0</v>
      </c>
      <c r="I27" s="9" t="s">
        <v>416</v>
      </c>
      <c r="J27" s="9" t="s">
        <v>416</v>
      </c>
      <c r="K27" s="9" t="s">
        <v>416</v>
      </c>
      <c r="L27" s="9" t="s">
        <v>0</v>
      </c>
    </row>
    <row r="28" spans="2:12" ht="12.75">
      <c r="B28" s="1" t="s">
        <v>303</v>
      </c>
      <c r="C28" s="5" t="s">
        <v>416</v>
      </c>
      <c r="D28" s="9" t="s">
        <v>416</v>
      </c>
      <c r="E28" s="9" t="s">
        <v>416</v>
      </c>
      <c r="F28" s="9" t="s">
        <v>0</v>
      </c>
      <c r="G28" s="9" t="s">
        <v>0</v>
      </c>
      <c r="H28" s="9">
        <v>0</v>
      </c>
      <c r="I28" s="9" t="s">
        <v>416</v>
      </c>
      <c r="J28" s="9" t="s">
        <v>0</v>
      </c>
      <c r="K28" s="9" t="s">
        <v>416</v>
      </c>
      <c r="L28" s="9" t="s">
        <v>416</v>
      </c>
    </row>
    <row r="29" spans="2:12" ht="12.75">
      <c r="B29" s="1" t="s">
        <v>304</v>
      </c>
      <c r="C29" s="5" t="s">
        <v>416</v>
      </c>
      <c r="D29" s="9" t="s">
        <v>416</v>
      </c>
      <c r="E29" s="9" t="s">
        <v>416</v>
      </c>
      <c r="F29" s="9" t="s">
        <v>0</v>
      </c>
      <c r="G29" s="9" t="s">
        <v>416</v>
      </c>
      <c r="H29" s="9" t="s">
        <v>416</v>
      </c>
      <c r="I29" s="9" t="s">
        <v>416</v>
      </c>
      <c r="J29" s="9" t="s">
        <v>0</v>
      </c>
      <c r="K29" s="9" t="s">
        <v>416</v>
      </c>
      <c r="L29" s="9" t="s">
        <v>416</v>
      </c>
    </row>
    <row r="30" spans="2:12" ht="12.75">
      <c r="B30" s="1" t="s">
        <v>305</v>
      </c>
      <c r="C30" s="5" t="s">
        <v>416</v>
      </c>
      <c r="D30" s="9" t="s">
        <v>416</v>
      </c>
      <c r="E30" s="9" t="s">
        <v>416</v>
      </c>
      <c r="F30" s="9" t="s">
        <v>416</v>
      </c>
      <c r="G30" s="9" t="s">
        <v>416</v>
      </c>
      <c r="H30" s="9" t="s">
        <v>416</v>
      </c>
      <c r="I30" s="9" t="s">
        <v>416</v>
      </c>
      <c r="J30" s="9" t="s">
        <v>416</v>
      </c>
      <c r="K30" s="9" t="s">
        <v>416</v>
      </c>
      <c r="L30" s="9" t="s">
        <v>416</v>
      </c>
    </row>
    <row r="31" spans="2:12" ht="12.75">
      <c r="B31" s="1" t="s">
        <v>306</v>
      </c>
      <c r="C31" s="5" t="s">
        <v>0</v>
      </c>
      <c r="D31" s="9" t="s">
        <v>416</v>
      </c>
      <c r="E31" s="9" t="s">
        <v>416</v>
      </c>
      <c r="F31" s="9" t="s">
        <v>416</v>
      </c>
      <c r="G31" s="9" t="s">
        <v>416</v>
      </c>
      <c r="H31" s="9" t="s">
        <v>0</v>
      </c>
      <c r="I31" s="9" t="s">
        <v>416</v>
      </c>
      <c r="J31" s="9" t="s">
        <v>416</v>
      </c>
      <c r="K31" s="9" t="s">
        <v>416</v>
      </c>
      <c r="L31" s="9" t="s">
        <v>416</v>
      </c>
    </row>
    <row r="32" spans="2:10" ht="12.75">
      <c r="B32" s="6" t="s">
        <v>288</v>
      </c>
      <c r="C32" s="16" t="s">
        <v>189</v>
      </c>
      <c r="D32" s="15" t="s">
        <v>274</v>
      </c>
      <c r="E32" s="9" t="s">
        <v>22</v>
      </c>
      <c r="G32" s="9" t="s">
        <v>48</v>
      </c>
      <c r="I32" s="9" t="s">
        <v>88</v>
      </c>
      <c r="J32" s="9" t="s">
        <v>108</v>
      </c>
    </row>
    <row r="33" spans="2:4" ht="13.5">
      <c r="B33" s="6"/>
      <c r="C33" s="5"/>
      <c r="D33" s="43"/>
    </row>
    <row r="34" spans="1:4" ht="13.5">
      <c r="A34" s="18">
        <v>2</v>
      </c>
      <c r="B34" s="1" t="s">
        <v>307</v>
      </c>
      <c r="C34" s="5"/>
      <c r="D34" s="43"/>
    </row>
    <row r="35" spans="2:11" ht="13.5">
      <c r="B35" s="1" t="s">
        <v>296</v>
      </c>
      <c r="C35" s="5">
        <v>4</v>
      </c>
      <c r="D35" s="43"/>
      <c r="F35" s="11">
        <v>1</v>
      </c>
      <c r="G35" s="11">
        <v>4</v>
      </c>
      <c r="I35" s="11">
        <v>1</v>
      </c>
      <c r="K35" s="9">
        <v>1</v>
      </c>
    </row>
    <row r="36" spans="2:11" ht="13.5">
      <c r="B36" s="1" t="s">
        <v>297</v>
      </c>
      <c r="C36" s="5">
        <v>3</v>
      </c>
      <c r="D36" s="43"/>
      <c r="G36" s="11">
        <v>4</v>
      </c>
      <c r="I36" s="11">
        <v>4</v>
      </c>
      <c r="K36" s="9">
        <v>1</v>
      </c>
    </row>
    <row r="37" spans="2:11" ht="13.5">
      <c r="B37" s="1" t="s">
        <v>298</v>
      </c>
      <c r="C37" s="5">
        <v>5</v>
      </c>
      <c r="D37" s="43"/>
      <c r="G37" s="11">
        <v>4</v>
      </c>
      <c r="I37" s="1">
        <v>1</v>
      </c>
      <c r="K37" s="9">
        <v>1</v>
      </c>
    </row>
    <row r="38" spans="2:12" ht="12.75">
      <c r="B38" s="1" t="s">
        <v>299</v>
      </c>
      <c r="C38" s="5"/>
      <c r="F38" s="11">
        <v>1</v>
      </c>
      <c r="G38" s="9" t="s">
        <v>49</v>
      </c>
      <c r="I38" s="9">
        <v>4</v>
      </c>
      <c r="K38" s="9">
        <v>1</v>
      </c>
      <c r="L38" s="11">
        <v>5</v>
      </c>
    </row>
    <row r="39" spans="2:12" ht="12.75">
      <c r="B39" s="1" t="s">
        <v>300</v>
      </c>
      <c r="C39" s="5"/>
      <c r="F39" s="11">
        <v>1</v>
      </c>
      <c r="G39" s="9" t="s">
        <v>49</v>
      </c>
      <c r="I39" s="9">
        <v>4</v>
      </c>
      <c r="K39" s="9">
        <v>1</v>
      </c>
      <c r="L39" s="11">
        <v>5</v>
      </c>
    </row>
    <row r="40" spans="2:12" ht="12.75">
      <c r="B40" s="1" t="s">
        <v>301</v>
      </c>
      <c r="F40" s="9">
        <v>1</v>
      </c>
      <c r="G40" s="9" t="s">
        <v>49</v>
      </c>
      <c r="I40" s="9">
        <v>4</v>
      </c>
      <c r="K40" s="9">
        <v>1</v>
      </c>
      <c r="L40" s="11">
        <v>5</v>
      </c>
    </row>
    <row r="41" spans="2:12" ht="12.75">
      <c r="B41" s="1" t="s">
        <v>302</v>
      </c>
      <c r="C41" s="5">
        <v>5</v>
      </c>
      <c r="F41" s="9">
        <v>1</v>
      </c>
      <c r="H41" s="11">
        <v>5</v>
      </c>
      <c r="I41" s="9">
        <v>4</v>
      </c>
      <c r="K41" s="9">
        <v>1</v>
      </c>
      <c r="L41" s="11">
        <v>5</v>
      </c>
    </row>
    <row r="42" spans="2:11" ht="12.75">
      <c r="B42" s="1" t="s">
        <v>303</v>
      </c>
      <c r="C42" s="5">
        <v>1</v>
      </c>
      <c r="F42" s="9">
        <v>1</v>
      </c>
      <c r="H42" s="11">
        <v>5</v>
      </c>
      <c r="I42" s="9">
        <v>4</v>
      </c>
      <c r="J42" s="9">
        <v>4</v>
      </c>
      <c r="K42" s="9">
        <v>1</v>
      </c>
    </row>
    <row r="43" spans="2:11" ht="12.75">
      <c r="B43" s="1" t="s">
        <v>304</v>
      </c>
      <c r="C43" s="5">
        <v>3</v>
      </c>
      <c r="I43" s="9">
        <v>1</v>
      </c>
      <c r="J43" s="11">
        <v>4</v>
      </c>
      <c r="K43" s="9">
        <v>1</v>
      </c>
    </row>
    <row r="44" spans="2:11" ht="12.75">
      <c r="B44" s="1" t="s">
        <v>305</v>
      </c>
      <c r="C44" s="5">
        <v>4</v>
      </c>
      <c r="I44" s="9">
        <v>4</v>
      </c>
      <c r="K44" s="9">
        <v>1</v>
      </c>
    </row>
    <row r="45" spans="2:11" ht="12.75">
      <c r="B45" s="1" t="s">
        <v>306</v>
      </c>
      <c r="C45" s="5">
        <v>5</v>
      </c>
      <c r="H45" s="11">
        <v>5</v>
      </c>
      <c r="I45" s="9">
        <v>4</v>
      </c>
      <c r="K45" s="9">
        <v>1</v>
      </c>
    </row>
    <row r="46" spans="2:12" ht="12.75">
      <c r="B46" s="6" t="s">
        <v>288</v>
      </c>
      <c r="C46" s="16" t="s">
        <v>190</v>
      </c>
      <c r="F46" s="9" t="s">
        <v>38</v>
      </c>
      <c r="G46" s="9" t="s">
        <v>50</v>
      </c>
      <c r="H46" s="9" t="s">
        <v>64</v>
      </c>
      <c r="I46" s="9" t="s">
        <v>89</v>
      </c>
      <c r="J46" s="9" t="s">
        <v>50</v>
      </c>
      <c r="K46" s="9" t="s">
        <v>140</v>
      </c>
      <c r="L46" s="9" t="s">
        <v>64</v>
      </c>
    </row>
    <row r="47" spans="2:7" ht="12.75">
      <c r="B47" s="13"/>
      <c r="G47" s="8"/>
    </row>
    <row r="48" spans="2:7" ht="12.75">
      <c r="B48" s="38" t="s">
        <v>308</v>
      </c>
      <c r="G48" s="8"/>
    </row>
    <row r="49" spans="2:7" ht="12.75">
      <c r="B49" s="13"/>
      <c r="G49" s="8"/>
    </row>
    <row r="50" spans="1:3" ht="12.75" customHeight="1">
      <c r="A50" s="18">
        <v>3</v>
      </c>
      <c r="B50" s="1" t="s">
        <v>309</v>
      </c>
      <c r="C50" s="5"/>
    </row>
    <row r="51" spans="2:11" ht="12.75">
      <c r="B51" s="1" t="s">
        <v>293</v>
      </c>
      <c r="C51" s="26"/>
      <c r="F51" s="1"/>
      <c r="G51" s="1"/>
      <c r="H51" s="1"/>
      <c r="I51" s="1"/>
      <c r="K51" s="15"/>
    </row>
    <row r="52" spans="2:12" ht="12.75">
      <c r="B52" s="1" t="s">
        <v>310</v>
      </c>
      <c r="C52" s="27" t="s">
        <v>416</v>
      </c>
      <c r="D52" s="9" t="s">
        <v>416</v>
      </c>
      <c r="E52" s="1" t="s">
        <v>0</v>
      </c>
      <c r="F52" s="1" t="s">
        <v>416</v>
      </c>
      <c r="G52" s="1" t="s">
        <v>416</v>
      </c>
      <c r="H52" s="1" t="s">
        <v>416</v>
      </c>
      <c r="I52" s="1" t="s">
        <v>0</v>
      </c>
      <c r="J52" s="1" t="s">
        <v>416</v>
      </c>
      <c r="K52" s="1" t="s">
        <v>0</v>
      </c>
      <c r="L52" s="1" t="s">
        <v>416</v>
      </c>
    </row>
    <row r="53" spans="2:11" ht="12.75">
      <c r="B53" s="1" t="s">
        <v>311</v>
      </c>
      <c r="F53" s="1"/>
      <c r="G53" s="1"/>
      <c r="H53" s="1"/>
      <c r="I53" s="1" t="s">
        <v>90</v>
      </c>
      <c r="K53" s="15"/>
    </row>
    <row r="54" spans="2:11" ht="12.75">
      <c r="B54" s="1" t="s">
        <v>312</v>
      </c>
      <c r="C54" s="5"/>
      <c r="E54" s="9" t="s">
        <v>23</v>
      </c>
      <c r="I54" s="9" t="s">
        <v>91</v>
      </c>
      <c r="K54" s="9" t="s">
        <v>120</v>
      </c>
    </row>
    <row r="55" spans="2:5" ht="12.75">
      <c r="B55" s="1" t="s">
        <v>294</v>
      </c>
      <c r="E55" s="9"/>
    </row>
    <row r="56" spans="2:12" ht="12.75">
      <c r="B56" s="1" t="s">
        <v>310</v>
      </c>
      <c r="C56" s="2" t="s">
        <v>8</v>
      </c>
      <c r="D56" s="9" t="s">
        <v>416</v>
      </c>
      <c r="E56" s="9" t="s">
        <v>0</v>
      </c>
      <c r="F56" s="9" t="s">
        <v>416</v>
      </c>
      <c r="G56" s="9" t="s">
        <v>0</v>
      </c>
      <c r="H56" s="9" t="s">
        <v>416</v>
      </c>
      <c r="I56" s="1" t="s">
        <v>0</v>
      </c>
      <c r="J56" s="1" t="s">
        <v>8</v>
      </c>
      <c r="K56" s="9" t="s">
        <v>416</v>
      </c>
      <c r="L56" s="9" t="s">
        <v>416</v>
      </c>
    </row>
    <row r="57" spans="2:9" ht="12.75">
      <c r="B57" s="1" t="s">
        <v>311</v>
      </c>
      <c r="I57" s="1" t="s">
        <v>92</v>
      </c>
    </row>
    <row r="58" spans="2:10" ht="12.75">
      <c r="B58" s="1" t="s">
        <v>312</v>
      </c>
      <c r="G58" s="9" t="s">
        <v>51</v>
      </c>
      <c r="I58" s="1" t="s">
        <v>93</v>
      </c>
      <c r="J58" s="9" t="s">
        <v>108</v>
      </c>
    </row>
    <row r="59" spans="2:3" ht="12.75">
      <c r="B59" s="4"/>
      <c r="C59" s="4"/>
    </row>
    <row r="60" spans="1:2" ht="12.75">
      <c r="A60" s="18">
        <v>4</v>
      </c>
      <c r="B60" s="1" t="s">
        <v>313</v>
      </c>
    </row>
    <row r="61" spans="2:10" ht="12.75">
      <c r="B61" s="1" t="s">
        <v>314</v>
      </c>
      <c r="C61" s="5"/>
      <c r="E61" s="11">
        <v>70</v>
      </c>
      <c r="F61" s="9">
        <v>0</v>
      </c>
      <c r="G61" s="9"/>
      <c r="H61" s="9">
        <v>28</v>
      </c>
      <c r="I61" s="9">
        <v>1</v>
      </c>
      <c r="J61" s="9"/>
    </row>
    <row r="62" spans="2:12" ht="12.75">
      <c r="B62" s="1" t="s">
        <v>315</v>
      </c>
      <c r="C62" s="5">
        <v>1</v>
      </c>
      <c r="E62" s="19">
        <v>22</v>
      </c>
      <c r="F62" s="11">
        <v>1</v>
      </c>
      <c r="G62" s="9"/>
      <c r="I62" s="11">
        <v>0</v>
      </c>
      <c r="J62" s="9"/>
      <c r="L62" s="14"/>
    </row>
    <row r="63" spans="2:10" ht="12.75">
      <c r="B63" s="1" t="s">
        <v>316</v>
      </c>
      <c r="C63" s="5"/>
      <c r="E63" s="11">
        <v>1</v>
      </c>
      <c r="F63" s="11">
        <v>1</v>
      </c>
      <c r="G63" s="9"/>
      <c r="H63" s="11">
        <v>12</v>
      </c>
      <c r="I63" s="9">
        <v>62</v>
      </c>
      <c r="J63" s="9"/>
    </row>
    <row r="64" spans="2:10" ht="12.75">
      <c r="B64" s="1" t="s">
        <v>315</v>
      </c>
      <c r="C64" s="5"/>
      <c r="E64" s="9">
        <v>0</v>
      </c>
      <c r="F64" s="9">
        <v>3</v>
      </c>
      <c r="G64" s="9"/>
      <c r="H64" s="11">
        <v>1</v>
      </c>
      <c r="I64" s="19">
        <v>36</v>
      </c>
      <c r="J64" s="47">
        <v>8</v>
      </c>
    </row>
    <row r="65" spans="2:11" ht="12.75">
      <c r="B65" s="1" t="s">
        <v>317</v>
      </c>
      <c r="C65" s="5"/>
      <c r="E65" s="11">
        <v>27</v>
      </c>
      <c r="F65" s="9">
        <v>2</v>
      </c>
      <c r="G65" s="9"/>
      <c r="I65" s="19">
        <v>1</v>
      </c>
      <c r="J65" s="9"/>
      <c r="K65" s="11">
        <v>2</v>
      </c>
    </row>
    <row r="66" spans="2:11" ht="12.75">
      <c r="B66" s="1" t="s">
        <v>315</v>
      </c>
      <c r="C66" s="5">
        <v>1</v>
      </c>
      <c r="F66" s="9">
        <v>3</v>
      </c>
      <c r="G66" s="9"/>
      <c r="I66" s="19">
        <v>1</v>
      </c>
      <c r="J66" s="9"/>
      <c r="K66" s="11">
        <v>10</v>
      </c>
    </row>
    <row r="67" spans="2:11" ht="12.75">
      <c r="B67" s="1" t="s">
        <v>318</v>
      </c>
      <c r="C67" s="5"/>
      <c r="D67" s="11">
        <v>5</v>
      </c>
      <c r="E67" s="45">
        <v>44</v>
      </c>
      <c r="F67" s="9">
        <v>2</v>
      </c>
      <c r="G67" s="9"/>
      <c r="H67" s="9">
        <v>2</v>
      </c>
      <c r="I67" s="19">
        <v>0</v>
      </c>
      <c r="J67" s="9"/>
      <c r="K67" s="9">
        <v>4</v>
      </c>
    </row>
    <row r="68" spans="2:11" ht="12.75">
      <c r="B68" s="1" t="s">
        <v>315</v>
      </c>
      <c r="C68" s="5"/>
      <c r="D68" s="11">
        <v>17</v>
      </c>
      <c r="F68" s="9">
        <v>0</v>
      </c>
      <c r="G68" s="9">
        <v>92</v>
      </c>
      <c r="H68" s="9">
        <v>3</v>
      </c>
      <c r="I68" s="47">
        <v>0</v>
      </c>
      <c r="J68" s="47">
        <v>1</v>
      </c>
      <c r="K68" s="9">
        <v>11</v>
      </c>
    </row>
    <row r="69" spans="2:11" ht="12.75">
      <c r="B69" s="1" t="s">
        <v>319</v>
      </c>
      <c r="C69" s="5"/>
      <c r="K69" s="9">
        <v>35</v>
      </c>
    </row>
    <row r="70" spans="2:11" ht="12.75">
      <c r="B70" s="1" t="s">
        <v>315</v>
      </c>
      <c r="C70" s="16"/>
      <c r="D70" s="19"/>
      <c r="F70" s="9"/>
      <c r="G70" s="8"/>
      <c r="H70" s="11">
        <v>1</v>
      </c>
      <c r="I70" s="1"/>
      <c r="K70" s="15">
        <v>37</v>
      </c>
    </row>
    <row r="71" spans="2:11" ht="12.75">
      <c r="B71" s="6" t="s">
        <v>288</v>
      </c>
      <c r="C71" s="5"/>
      <c r="H71" s="9" t="s">
        <v>65</v>
      </c>
      <c r="K71" s="15" t="s">
        <v>121</v>
      </c>
    </row>
    <row r="72" spans="2:3" ht="12.75">
      <c r="B72" s="5"/>
      <c r="C72" s="5"/>
    </row>
    <row r="73" spans="1:12" ht="12.75">
      <c r="A73" s="18">
        <v>5</v>
      </c>
      <c r="B73" s="1" t="s">
        <v>320</v>
      </c>
      <c r="C73" s="5" t="s">
        <v>0</v>
      </c>
      <c r="D73" s="9" t="s">
        <v>0</v>
      </c>
      <c r="E73" s="9" t="s">
        <v>416</v>
      </c>
      <c r="F73" s="9" t="s">
        <v>0</v>
      </c>
      <c r="G73" s="9" t="s">
        <v>0</v>
      </c>
      <c r="H73" s="9" t="s">
        <v>416</v>
      </c>
      <c r="I73" s="9" t="s">
        <v>416</v>
      </c>
      <c r="J73" s="9" t="s">
        <v>0</v>
      </c>
      <c r="K73" s="9" t="s">
        <v>0</v>
      </c>
      <c r="L73" s="9" t="s">
        <v>416</v>
      </c>
    </row>
    <row r="74" spans="2:11" ht="12.75">
      <c r="B74" s="1" t="s">
        <v>321</v>
      </c>
      <c r="C74" s="16" t="s">
        <v>213</v>
      </c>
      <c r="D74" s="15" t="s">
        <v>1</v>
      </c>
      <c r="E74" s="9" t="s">
        <v>24</v>
      </c>
      <c r="F74" s="9" t="s">
        <v>170</v>
      </c>
      <c r="G74" s="15" t="s">
        <v>266</v>
      </c>
      <c r="J74" s="15" t="s">
        <v>109</v>
      </c>
      <c r="K74" s="15" t="s">
        <v>3</v>
      </c>
    </row>
    <row r="75" spans="2:12" ht="12.75">
      <c r="B75" s="88" t="s">
        <v>265</v>
      </c>
      <c r="C75" s="16" t="s">
        <v>416</v>
      </c>
      <c r="D75" s="15" t="s">
        <v>416</v>
      </c>
      <c r="E75" s="9" t="s">
        <v>416</v>
      </c>
      <c r="F75" s="9" t="s">
        <v>416</v>
      </c>
      <c r="G75" s="9" t="s">
        <v>416</v>
      </c>
      <c r="H75" s="9" t="s">
        <v>416</v>
      </c>
      <c r="I75" s="9" t="s">
        <v>416</v>
      </c>
      <c r="J75" s="9" t="s">
        <v>0</v>
      </c>
      <c r="K75" s="9" t="s">
        <v>0</v>
      </c>
      <c r="L75" s="9" t="s">
        <v>416</v>
      </c>
    </row>
    <row r="76" spans="2:3" ht="12.75">
      <c r="B76" s="6"/>
      <c r="C76" s="5"/>
    </row>
    <row r="77" spans="1:3" ht="12.75">
      <c r="A77" s="39" t="s">
        <v>334</v>
      </c>
      <c r="B77" s="1" t="s">
        <v>322</v>
      </c>
      <c r="C77" s="5"/>
    </row>
    <row r="78" spans="2:11" ht="12.75">
      <c r="B78" s="1" t="s">
        <v>324</v>
      </c>
      <c r="C78" s="5"/>
      <c r="E78" s="11">
        <v>21</v>
      </c>
      <c r="F78" s="11">
        <v>10</v>
      </c>
      <c r="G78" s="11">
        <v>90</v>
      </c>
      <c r="H78" s="9">
        <v>4</v>
      </c>
      <c r="I78" s="9">
        <v>8</v>
      </c>
      <c r="J78" s="9">
        <v>7</v>
      </c>
      <c r="K78" s="9">
        <v>85</v>
      </c>
    </row>
    <row r="79" spans="2:8" ht="12.75">
      <c r="B79" s="1" t="s">
        <v>326</v>
      </c>
      <c r="C79" s="5"/>
      <c r="F79" s="15" t="s">
        <v>174</v>
      </c>
      <c r="H79" s="9" t="s">
        <v>144</v>
      </c>
    </row>
    <row r="80" spans="2:11" ht="12.75">
      <c r="B80" s="6" t="s">
        <v>327</v>
      </c>
      <c r="C80" s="5"/>
      <c r="E80" s="11">
        <v>0</v>
      </c>
      <c r="F80" s="11">
        <v>1</v>
      </c>
      <c r="K80" s="11">
        <v>1</v>
      </c>
    </row>
    <row r="81" spans="2:11" ht="12.75">
      <c r="B81" s="6" t="s">
        <v>328</v>
      </c>
      <c r="C81" s="5"/>
      <c r="F81" s="9" t="s">
        <v>171</v>
      </c>
      <c r="G81" s="9"/>
      <c r="K81" s="9" t="s">
        <v>3</v>
      </c>
    </row>
    <row r="82" spans="2:11" ht="12.75">
      <c r="B82" s="1" t="s">
        <v>325</v>
      </c>
      <c r="C82" s="5"/>
      <c r="E82" s="11">
        <v>0</v>
      </c>
      <c r="I82" s="9" t="s">
        <v>8</v>
      </c>
      <c r="K82" s="11">
        <v>8</v>
      </c>
    </row>
    <row r="83" spans="2:3" ht="12.75">
      <c r="B83" s="1" t="s">
        <v>326</v>
      </c>
      <c r="C83" s="5"/>
    </row>
    <row r="84" spans="2:5" ht="12.75">
      <c r="B84" s="6" t="s">
        <v>327</v>
      </c>
      <c r="C84" s="5">
        <v>1</v>
      </c>
      <c r="E84" s="11">
        <v>0</v>
      </c>
    </row>
    <row r="85" spans="2:3" ht="12.75">
      <c r="B85" s="6" t="s">
        <v>328</v>
      </c>
      <c r="C85" s="5" t="s">
        <v>192</v>
      </c>
    </row>
    <row r="86" spans="2:11" ht="12.75">
      <c r="B86" s="1" t="s">
        <v>329</v>
      </c>
      <c r="C86" s="5"/>
      <c r="E86" s="11">
        <v>1</v>
      </c>
      <c r="F86" s="9">
        <v>2</v>
      </c>
      <c r="G86" s="11">
        <v>2</v>
      </c>
      <c r="H86" s="11">
        <v>2</v>
      </c>
      <c r="J86" s="9">
        <v>2</v>
      </c>
      <c r="K86" s="11">
        <v>6</v>
      </c>
    </row>
    <row r="87" spans="2:8" ht="12.75">
      <c r="B87" s="1" t="s">
        <v>326</v>
      </c>
      <c r="C87" s="5"/>
      <c r="F87" s="9" t="s">
        <v>172</v>
      </c>
      <c r="G87" s="9" t="s">
        <v>52</v>
      </c>
      <c r="H87" s="9" t="s">
        <v>145</v>
      </c>
    </row>
    <row r="88" spans="2:5" ht="12.75">
      <c r="B88" s="6" t="s">
        <v>327</v>
      </c>
      <c r="C88" s="5"/>
      <c r="E88" s="11">
        <v>0</v>
      </c>
    </row>
    <row r="89" spans="2:3" ht="12.75">
      <c r="B89" s="1" t="s">
        <v>326</v>
      </c>
      <c r="C89" s="5"/>
    </row>
    <row r="90" spans="2:7" ht="12.75">
      <c r="B90" s="6" t="s">
        <v>288</v>
      </c>
      <c r="C90" s="5"/>
      <c r="F90" s="9" t="s">
        <v>173</v>
      </c>
      <c r="G90" s="9" t="s">
        <v>133</v>
      </c>
    </row>
    <row r="91" spans="1:11" ht="12.75">
      <c r="A91" s="39" t="s">
        <v>335</v>
      </c>
      <c r="B91" s="1" t="s">
        <v>323</v>
      </c>
      <c r="C91" s="5"/>
      <c r="K91"/>
    </row>
    <row r="92" spans="2:11" ht="12.75">
      <c r="B92" s="1" t="s">
        <v>338</v>
      </c>
      <c r="C92" s="5"/>
      <c r="D92" s="11">
        <v>1</v>
      </c>
      <c r="E92" s="11">
        <v>20</v>
      </c>
      <c r="F92" s="11">
        <v>12</v>
      </c>
      <c r="H92" s="9">
        <v>4</v>
      </c>
      <c r="I92" s="9">
        <v>8</v>
      </c>
      <c r="J92" s="9">
        <v>5</v>
      </c>
      <c r="K92">
        <v>96</v>
      </c>
    </row>
    <row r="93" spans="2:11" ht="12.75">
      <c r="B93" s="1" t="s">
        <v>326</v>
      </c>
      <c r="C93" s="5"/>
      <c r="D93" s="9" t="s">
        <v>2</v>
      </c>
      <c r="F93" s="15" t="s">
        <v>175</v>
      </c>
      <c r="H93" s="9" t="s">
        <v>66</v>
      </c>
      <c r="K93"/>
    </row>
    <row r="94" spans="2:11" ht="12.75">
      <c r="B94" s="6" t="s">
        <v>327</v>
      </c>
      <c r="C94" s="5">
        <v>1</v>
      </c>
      <c r="D94" s="11">
        <v>1</v>
      </c>
      <c r="E94" s="11">
        <v>0</v>
      </c>
      <c r="F94" s="1">
        <v>1</v>
      </c>
      <c r="I94" s="1"/>
      <c r="K94">
        <v>1</v>
      </c>
    </row>
    <row r="95" spans="2:11" ht="12.75">
      <c r="B95" s="6" t="s">
        <v>328</v>
      </c>
      <c r="C95" s="5" t="s">
        <v>193</v>
      </c>
      <c r="D95" s="9" t="s">
        <v>3</v>
      </c>
      <c r="F95" s="9" t="s">
        <v>171</v>
      </c>
      <c r="K95" s="9" t="s">
        <v>3</v>
      </c>
    </row>
    <row r="96" spans="2:11" ht="12.75">
      <c r="B96" s="1" t="s">
        <v>330</v>
      </c>
      <c r="C96" s="5"/>
      <c r="E96" s="11">
        <v>0</v>
      </c>
      <c r="G96" s="9">
        <v>89</v>
      </c>
      <c r="K96" s="11">
        <v>3</v>
      </c>
    </row>
    <row r="97" spans="2:3" ht="12.75">
      <c r="B97" s="1" t="s">
        <v>326</v>
      </c>
      <c r="C97" s="5"/>
    </row>
    <row r="98" spans="2:5" ht="12.75">
      <c r="B98" s="6" t="s">
        <v>327</v>
      </c>
      <c r="C98" s="5">
        <v>2</v>
      </c>
      <c r="E98" s="11">
        <v>0</v>
      </c>
    </row>
    <row r="99" spans="2:3" ht="12.75">
      <c r="B99" s="6" t="s">
        <v>328</v>
      </c>
      <c r="C99" s="16" t="s">
        <v>194</v>
      </c>
    </row>
    <row r="100" spans="2:11" ht="12.75">
      <c r="B100" s="1" t="s">
        <v>331</v>
      </c>
      <c r="C100" s="5"/>
      <c r="E100" s="11">
        <v>0</v>
      </c>
      <c r="H100" s="11">
        <v>1</v>
      </c>
      <c r="I100" s="1"/>
      <c r="J100" s="11">
        <v>2</v>
      </c>
      <c r="K100">
        <v>0</v>
      </c>
    </row>
    <row r="101" spans="2:8" ht="12.75">
      <c r="B101" s="1" t="s">
        <v>326</v>
      </c>
      <c r="C101" s="5"/>
      <c r="H101" s="9" t="s">
        <v>67</v>
      </c>
    </row>
    <row r="102" spans="2:5" ht="12.75">
      <c r="B102" s="6" t="s">
        <v>327</v>
      </c>
      <c r="E102" s="11">
        <v>0</v>
      </c>
    </row>
    <row r="103" spans="2:3" ht="12.75">
      <c r="B103" s="6" t="s">
        <v>328</v>
      </c>
      <c r="C103" s="4"/>
    </row>
    <row r="104" spans="2:11" ht="12.75">
      <c r="B104" s="1" t="s">
        <v>332</v>
      </c>
      <c r="E104" s="11">
        <v>2</v>
      </c>
      <c r="G104" s="9">
        <v>3</v>
      </c>
      <c r="J104" s="11">
        <v>2</v>
      </c>
      <c r="K104" s="11">
        <v>0</v>
      </c>
    </row>
    <row r="105" spans="2:9" ht="12.75">
      <c r="B105" s="1" t="s">
        <v>326</v>
      </c>
      <c r="C105" s="5"/>
      <c r="G105" s="9" t="s">
        <v>187</v>
      </c>
      <c r="H105" s="9"/>
      <c r="I105" s="9"/>
    </row>
    <row r="106" spans="2:5" ht="12.75">
      <c r="B106" s="6" t="s">
        <v>327</v>
      </c>
      <c r="C106" s="5"/>
      <c r="E106" s="11">
        <v>0</v>
      </c>
    </row>
    <row r="107" spans="2:3" ht="12.75">
      <c r="B107" s="6" t="s">
        <v>328</v>
      </c>
      <c r="C107" s="5"/>
    </row>
    <row r="108" spans="2:11" ht="12.75">
      <c r="B108" s="1" t="s">
        <v>333</v>
      </c>
      <c r="C108" s="5"/>
      <c r="I108" s="9" t="s">
        <v>8</v>
      </c>
      <c r="K108" s="11">
        <v>0</v>
      </c>
    </row>
    <row r="109" spans="2:9" ht="12.75">
      <c r="B109" s="1" t="s">
        <v>326</v>
      </c>
      <c r="C109" s="5"/>
      <c r="I109" s="9" t="s">
        <v>94</v>
      </c>
    </row>
    <row r="110" spans="2:3" ht="12.75">
      <c r="B110" s="6" t="s">
        <v>327</v>
      </c>
      <c r="C110" s="5"/>
    </row>
    <row r="111" spans="2:6" ht="12.75">
      <c r="B111" s="6" t="s">
        <v>328</v>
      </c>
      <c r="C111" s="16"/>
      <c r="F111" s="9"/>
    </row>
    <row r="112" spans="2:3" ht="12.75">
      <c r="B112" s="6" t="s">
        <v>288</v>
      </c>
      <c r="C112" s="5"/>
    </row>
    <row r="113" spans="1:2" ht="12.75">
      <c r="A113" s="39" t="s">
        <v>336</v>
      </c>
      <c r="B113" s="1" t="s">
        <v>337</v>
      </c>
    </row>
    <row r="114" spans="2:11" ht="12.75">
      <c r="B114" s="1" t="s">
        <v>339</v>
      </c>
      <c r="C114" s="4"/>
      <c r="D114" s="11">
        <v>8</v>
      </c>
      <c r="E114" s="11">
        <v>0</v>
      </c>
      <c r="F114" s="9">
        <v>9</v>
      </c>
      <c r="G114" s="11">
        <v>18</v>
      </c>
      <c r="J114" s="9">
        <v>1</v>
      </c>
      <c r="K114" s="11">
        <v>37</v>
      </c>
    </row>
    <row r="115" spans="2:7" ht="12.75">
      <c r="B115" s="1" t="s">
        <v>326</v>
      </c>
      <c r="D115" s="9" t="s">
        <v>4</v>
      </c>
      <c r="F115" s="15" t="s">
        <v>176</v>
      </c>
      <c r="G115" s="9" t="s">
        <v>134</v>
      </c>
    </row>
    <row r="116" spans="2:11" ht="12.75">
      <c r="B116" s="6" t="s">
        <v>327</v>
      </c>
      <c r="C116" s="5" t="s">
        <v>195</v>
      </c>
      <c r="D116" s="11">
        <v>1</v>
      </c>
      <c r="F116" s="11">
        <v>1</v>
      </c>
      <c r="K116" s="11">
        <v>1</v>
      </c>
    </row>
    <row r="117" spans="2:11" ht="12.75">
      <c r="B117" s="6" t="s">
        <v>328</v>
      </c>
      <c r="C117" s="5"/>
      <c r="D117" s="9" t="s">
        <v>3</v>
      </c>
      <c r="F117" s="9" t="s">
        <v>171</v>
      </c>
      <c r="K117" s="9" t="s">
        <v>3</v>
      </c>
    </row>
    <row r="118" spans="2:11" ht="12.75">
      <c r="B118" s="1" t="s">
        <v>340</v>
      </c>
      <c r="C118" s="5"/>
      <c r="E118" s="11">
        <v>22</v>
      </c>
      <c r="F118" s="11">
        <v>1</v>
      </c>
      <c r="G118" s="9">
        <v>73</v>
      </c>
      <c r="H118" s="11">
        <v>5</v>
      </c>
      <c r="I118" s="9">
        <v>7</v>
      </c>
      <c r="J118" s="9">
        <v>8</v>
      </c>
      <c r="K118" s="9">
        <v>62</v>
      </c>
    </row>
    <row r="119" spans="2:8" ht="12.75">
      <c r="B119" s="1" t="s">
        <v>326</v>
      </c>
      <c r="C119" s="5"/>
      <c r="F119" s="9" t="s">
        <v>283</v>
      </c>
      <c r="G119" s="9"/>
      <c r="H119" s="9" t="s">
        <v>68</v>
      </c>
    </row>
    <row r="120" spans="2:3" ht="12.75">
      <c r="B120" s="6" t="s">
        <v>327</v>
      </c>
      <c r="C120" s="5"/>
    </row>
    <row r="121" spans="2:3" ht="12.75">
      <c r="B121" s="6" t="s">
        <v>328</v>
      </c>
      <c r="C121" s="5"/>
    </row>
    <row r="122" spans="2:3" ht="12.75">
      <c r="B122" s="6" t="s">
        <v>288</v>
      </c>
      <c r="C122" s="5"/>
    </row>
    <row r="123" spans="1:2" ht="12.75">
      <c r="A123" s="39" t="s">
        <v>341</v>
      </c>
      <c r="B123" s="1" t="s">
        <v>342</v>
      </c>
    </row>
    <row r="124" spans="2:11" ht="12.75">
      <c r="B124" s="1" t="s">
        <v>343</v>
      </c>
      <c r="C124" s="5">
        <v>2</v>
      </c>
      <c r="E124" s="11">
        <v>0</v>
      </c>
      <c r="F124" s="11">
        <v>1</v>
      </c>
      <c r="K124" s="11">
        <v>22</v>
      </c>
    </row>
    <row r="125" spans="2:6" ht="12.75">
      <c r="B125" s="1" t="s">
        <v>326</v>
      </c>
      <c r="C125" s="15" t="s">
        <v>252</v>
      </c>
      <c r="F125" s="9" t="s">
        <v>280</v>
      </c>
    </row>
    <row r="126" spans="2:6" ht="12.75">
      <c r="B126" s="6" t="s">
        <v>327</v>
      </c>
      <c r="C126" s="5">
        <v>1</v>
      </c>
      <c r="E126" s="11">
        <v>0</v>
      </c>
      <c r="F126" s="9"/>
    </row>
    <row r="127" spans="2:3" ht="12.75">
      <c r="B127" s="6" t="s">
        <v>328</v>
      </c>
      <c r="C127" s="16" t="s">
        <v>191</v>
      </c>
    </row>
    <row r="128" spans="2:11" ht="12.75">
      <c r="B128" s="1" t="s">
        <v>344</v>
      </c>
      <c r="C128" s="5">
        <v>1</v>
      </c>
      <c r="E128" s="11">
        <v>0</v>
      </c>
      <c r="F128" s="9"/>
      <c r="K128" s="11">
        <v>2</v>
      </c>
    </row>
    <row r="129" spans="2:3" ht="12.75">
      <c r="B129" s="1" t="s">
        <v>326</v>
      </c>
      <c r="C129" s="5" t="s">
        <v>282</v>
      </c>
    </row>
    <row r="130" spans="2:5" ht="12.75">
      <c r="B130" s="6" t="s">
        <v>327</v>
      </c>
      <c r="C130" s="5"/>
      <c r="E130" s="11">
        <v>0</v>
      </c>
    </row>
    <row r="131" spans="2:3" ht="12.75">
      <c r="B131" s="6" t="s">
        <v>328</v>
      </c>
      <c r="C131" s="5"/>
    </row>
    <row r="132" spans="2:11" ht="12.75">
      <c r="B132" s="1" t="s">
        <v>345</v>
      </c>
      <c r="C132" s="5"/>
      <c r="D132" s="11">
        <v>8</v>
      </c>
      <c r="E132" s="11">
        <v>22</v>
      </c>
      <c r="F132" s="9">
        <v>8</v>
      </c>
      <c r="G132" s="11">
        <v>92</v>
      </c>
      <c r="H132" s="9">
        <v>5</v>
      </c>
      <c r="I132" s="9">
        <v>7</v>
      </c>
      <c r="J132" s="9">
        <v>9</v>
      </c>
      <c r="K132" s="9">
        <v>75</v>
      </c>
    </row>
    <row r="133" spans="2:8" ht="12.75">
      <c r="B133" s="1" t="s">
        <v>326</v>
      </c>
      <c r="C133" s="5"/>
      <c r="D133" s="9" t="s">
        <v>4</v>
      </c>
      <c r="F133" s="15" t="s">
        <v>177</v>
      </c>
      <c r="H133" s="9" t="s">
        <v>68</v>
      </c>
    </row>
    <row r="134" spans="2:11" ht="12.75">
      <c r="B134" s="6" t="s">
        <v>327</v>
      </c>
      <c r="C134" s="5"/>
      <c r="D134" s="11">
        <v>1</v>
      </c>
      <c r="E134" s="11">
        <v>0</v>
      </c>
      <c r="F134" s="11">
        <v>1</v>
      </c>
      <c r="G134" s="9"/>
      <c r="K134" s="11">
        <v>1</v>
      </c>
    </row>
    <row r="135" spans="2:11" ht="12.75">
      <c r="B135" s="6" t="s">
        <v>328</v>
      </c>
      <c r="C135" s="5"/>
      <c r="D135" s="9" t="s">
        <v>3</v>
      </c>
      <c r="F135" s="9" t="s">
        <v>171</v>
      </c>
      <c r="G135" s="9"/>
      <c r="K135" s="9" t="s">
        <v>3</v>
      </c>
    </row>
    <row r="136" spans="2:3" ht="12.75">
      <c r="B136" s="6" t="s">
        <v>288</v>
      </c>
      <c r="C136" s="5"/>
    </row>
    <row r="137" spans="1:3" ht="12.75">
      <c r="A137" s="39" t="s">
        <v>347</v>
      </c>
      <c r="B137" s="1" t="s">
        <v>346</v>
      </c>
      <c r="C137" s="5"/>
    </row>
    <row r="138" spans="2:11" ht="12.75">
      <c r="B138" s="1" t="s">
        <v>348</v>
      </c>
      <c r="C138" s="1">
        <v>1</v>
      </c>
      <c r="D138" s="11">
        <v>8</v>
      </c>
      <c r="E138" s="11">
        <v>0</v>
      </c>
      <c r="F138" s="9">
        <v>11</v>
      </c>
      <c r="G138" s="9">
        <v>92</v>
      </c>
      <c r="H138" s="11">
        <v>4</v>
      </c>
      <c r="I138" s="1"/>
      <c r="J138" s="9">
        <v>5</v>
      </c>
      <c r="K138" s="11">
        <v>39</v>
      </c>
    </row>
    <row r="139" spans="2:8" ht="12.75">
      <c r="B139" s="1" t="s">
        <v>326</v>
      </c>
      <c r="C139" s="5" t="s">
        <v>282</v>
      </c>
      <c r="D139" s="9" t="s">
        <v>4</v>
      </c>
      <c r="F139" s="15" t="s">
        <v>178</v>
      </c>
      <c r="H139" s="9" t="s">
        <v>69</v>
      </c>
    </row>
    <row r="140" spans="2:11" ht="12.75">
      <c r="B140" s="6" t="s">
        <v>327</v>
      </c>
      <c r="C140" s="5"/>
      <c r="D140" s="11">
        <v>1</v>
      </c>
      <c r="E140" s="11">
        <v>0</v>
      </c>
      <c r="F140" s="11">
        <v>1</v>
      </c>
      <c r="K140" s="11">
        <v>1</v>
      </c>
    </row>
    <row r="141" spans="2:11" ht="12.75">
      <c r="B141" s="6" t="s">
        <v>328</v>
      </c>
      <c r="C141" s="4"/>
      <c r="D141" s="9" t="s">
        <v>3</v>
      </c>
      <c r="F141" s="9" t="s">
        <v>171</v>
      </c>
      <c r="K141" s="9" t="s">
        <v>3</v>
      </c>
    </row>
    <row r="142" spans="2:11" ht="12.75">
      <c r="B142" s="1" t="s">
        <v>349</v>
      </c>
      <c r="C142" s="5">
        <v>1</v>
      </c>
      <c r="E142" s="11">
        <v>22</v>
      </c>
      <c r="G142" s="9"/>
      <c r="H142" s="11">
        <v>1</v>
      </c>
      <c r="I142" s="9">
        <v>8</v>
      </c>
      <c r="J142" s="9">
        <v>4</v>
      </c>
      <c r="K142" s="9">
        <v>60</v>
      </c>
    </row>
    <row r="143" spans="2:8" ht="12.75">
      <c r="B143" s="1" t="s">
        <v>326</v>
      </c>
      <c r="C143" s="5" t="s">
        <v>286</v>
      </c>
      <c r="F143" s="9"/>
      <c r="H143" s="9" t="s">
        <v>70</v>
      </c>
    </row>
    <row r="144" spans="2:12" ht="12.75">
      <c r="B144" s="6" t="s">
        <v>327</v>
      </c>
      <c r="C144" s="16"/>
      <c r="E144" s="11">
        <v>0</v>
      </c>
      <c r="F144" s="1"/>
      <c r="G144" s="1"/>
      <c r="H144" s="1"/>
      <c r="I144" s="1"/>
      <c r="L144" s="1"/>
    </row>
    <row r="145" spans="2:9" ht="12.75">
      <c r="B145" s="6" t="s">
        <v>328</v>
      </c>
      <c r="C145" s="5"/>
      <c r="F145" s="1"/>
      <c r="G145" s="1"/>
      <c r="H145" s="1"/>
      <c r="I145" s="1"/>
    </row>
    <row r="146" spans="1:9" ht="12.75">
      <c r="A146" s="39" t="s">
        <v>351</v>
      </c>
      <c r="B146" s="1" t="s">
        <v>350</v>
      </c>
      <c r="C146" s="5"/>
      <c r="G146" s="1"/>
      <c r="H146" s="1"/>
      <c r="I146" s="1"/>
    </row>
    <row r="147" spans="2:11" ht="12.75">
      <c r="B147" s="1" t="s">
        <v>352</v>
      </c>
      <c r="C147" s="5"/>
      <c r="E147" s="11">
        <v>0</v>
      </c>
      <c r="F147" s="11">
        <v>10</v>
      </c>
      <c r="G147" s="11">
        <v>18</v>
      </c>
      <c r="H147" s="9">
        <v>1</v>
      </c>
      <c r="I147" s="9">
        <v>1</v>
      </c>
      <c r="J147" s="9">
        <v>1</v>
      </c>
      <c r="K147" s="9">
        <v>37</v>
      </c>
    </row>
    <row r="148" spans="2:9" ht="12.75">
      <c r="B148" s="1" t="s">
        <v>326</v>
      </c>
      <c r="C148" s="5"/>
      <c r="F148" s="16" t="s">
        <v>179</v>
      </c>
      <c r="G148" s="9" t="s">
        <v>134</v>
      </c>
      <c r="H148" s="9" t="s">
        <v>71</v>
      </c>
      <c r="I148" s="1"/>
    </row>
    <row r="149" spans="2:11" ht="12.75">
      <c r="B149" s="6" t="s">
        <v>327</v>
      </c>
      <c r="C149" s="5"/>
      <c r="E149" s="11">
        <v>0</v>
      </c>
      <c r="F149" s="11">
        <v>1</v>
      </c>
      <c r="K149" s="11">
        <v>1</v>
      </c>
    </row>
    <row r="150" spans="2:11" ht="12.75">
      <c r="B150" s="6" t="s">
        <v>328</v>
      </c>
      <c r="C150" s="5"/>
      <c r="F150" s="9" t="s">
        <v>171</v>
      </c>
      <c r="G150" s="9"/>
      <c r="K150" s="9" t="s">
        <v>3</v>
      </c>
    </row>
    <row r="151" spans="2:11" ht="12.75">
      <c r="B151" s="1" t="s">
        <v>353</v>
      </c>
      <c r="C151" s="5">
        <v>3</v>
      </c>
      <c r="E151" s="11">
        <v>22</v>
      </c>
      <c r="F151" s="9">
        <v>1</v>
      </c>
      <c r="G151" s="11">
        <v>73</v>
      </c>
      <c r="H151" s="11">
        <v>4</v>
      </c>
      <c r="I151" s="9">
        <v>61</v>
      </c>
      <c r="J151" s="9">
        <v>8</v>
      </c>
      <c r="K151" s="9">
        <v>62</v>
      </c>
    </row>
    <row r="152" spans="2:11" ht="12.75">
      <c r="B152" s="1" t="s">
        <v>326</v>
      </c>
      <c r="C152" s="15" t="s">
        <v>196</v>
      </c>
      <c r="D152" s="14"/>
      <c r="E152" s="14"/>
      <c r="F152" s="9" t="s">
        <v>283</v>
      </c>
      <c r="G152" s="9"/>
      <c r="H152" s="9" t="s">
        <v>72</v>
      </c>
      <c r="I152" s="14"/>
      <c r="K152" s="14"/>
    </row>
    <row r="153" spans="2:5" ht="12.75">
      <c r="B153" s="6" t="s">
        <v>327</v>
      </c>
      <c r="C153" s="5"/>
      <c r="E153" s="11">
        <v>0</v>
      </c>
    </row>
    <row r="154" spans="2:9" ht="12.75">
      <c r="B154" s="6" t="s">
        <v>328</v>
      </c>
      <c r="C154" s="5"/>
      <c r="I154" s="1"/>
    </row>
    <row r="155" spans="1:3" ht="12.75">
      <c r="A155" s="39" t="s">
        <v>355</v>
      </c>
      <c r="B155" s="1" t="s">
        <v>354</v>
      </c>
      <c r="C155" s="5"/>
    </row>
    <row r="156" spans="2:11" ht="12.75">
      <c r="B156" s="1" t="s">
        <v>356</v>
      </c>
      <c r="C156" s="5">
        <v>11</v>
      </c>
      <c r="D156" s="11">
        <v>9</v>
      </c>
      <c r="E156" s="11">
        <v>0</v>
      </c>
      <c r="F156" s="11">
        <v>10</v>
      </c>
      <c r="G156" s="9" t="s">
        <v>135</v>
      </c>
      <c r="H156" s="9">
        <v>3</v>
      </c>
      <c r="I156" s="9"/>
      <c r="J156" s="9">
        <v>1</v>
      </c>
      <c r="K156" s="11">
        <v>99</v>
      </c>
    </row>
    <row r="157" spans="2:11" ht="12.75">
      <c r="B157" s="6" t="s">
        <v>357</v>
      </c>
      <c r="C157" s="16" t="s">
        <v>197</v>
      </c>
      <c r="D157" s="9" t="s">
        <v>5</v>
      </c>
      <c r="F157" s="16" t="s">
        <v>179</v>
      </c>
      <c r="G157" s="9" t="s">
        <v>136</v>
      </c>
      <c r="H157" s="9" t="s">
        <v>73</v>
      </c>
      <c r="K157" s="9" t="s">
        <v>141</v>
      </c>
    </row>
    <row r="158" spans="2:10" ht="12.75">
      <c r="B158" s="1" t="s">
        <v>358</v>
      </c>
      <c r="C158" s="5"/>
      <c r="E158" s="11">
        <v>20</v>
      </c>
      <c r="F158" s="11">
        <v>1</v>
      </c>
      <c r="H158" s="11">
        <v>2</v>
      </c>
      <c r="I158" s="9">
        <v>1</v>
      </c>
      <c r="J158" s="9">
        <v>8</v>
      </c>
    </row>
    <row r="159" spans="2:12" ht="12.75">
      <c r="B159" s="6" t="s">
        <v>357</v>
      </c>
      <c r="C159" s="5"/>
      <c r="F159" s="9" t="s">
        <v>283</v>
      </c>
      <c r="H159" s="9" t="s">
        <v>74</v>
      </c>
      <c r="L159" s="1"/>
    </row>
    <row r="160" spans="2:3" ht="12.75">
      <c r="B160" s="6" t="s">
        <v>288</v>
      </c>
      <c r="C160" s="5"/>
    </row>
    <row r="161" spans="2:11" ht="12.75">
      <c r="B161" s="1" t="s">
        <v>359</v>
      </c>
      <c r="C161" s="5">
        <v>11</v>
      </c>
      <c r="D161" s="11">
        <v>9</v>
      </c>
      <c r="E161" s="11">
        <v>0</v>
      </c>
      <c r="F161" s="11">
        <v>10</v>
      </c>
      <c r="G161" s="9" t="s">
        <v>135</v>
      </c>
      <c r="H161" s="9">
        <v>3</v>
      </c>
      <c r="I161" s="9"/>
      <c r="J161" s="9">
        <v>1</v>
      </c>
      <c r="K161" s="11">
        <v>99</v>
      </c>
    </row>
    <row r="162" spans="2:11" ht="12.75">
      <c r="B162" s="6" t="s">
        <v>357</v>
      </c>
      <c r="C162" s="16" t="s">
        <v>197</v>
      </c>
      <c r="D162" s="9" t="s">
        <v>5</v>
      </c>
      <c r="F162" s="16" t="s">
        <v>179</v>
      </c>
      <c r="G162" s="9" t="s">
        <v>136</v>
      </c>
      <c r="H162" s="9" t="s">
        <v>73</v>
      </c>
      <c r="K162" s="9" t="s">
        <v>141</v>
      </c>
    </row>
    <row r="163" spans="2:10" ht="12.75">
      <c r="B163" s="1" t="s">
        <v>360</v>
      </c>
      <c r="C163" s="5"/>
      <c r="E163" s="11">
        <v>20</v>
      </c>
      <c r="F163" s="11">
        <v>1</v>
      </c>
      <c r="H163" s="11">
        <v>2</v>
      </c>
      <c r="I163" s="9">
        <v>1</v>
      </c>
      <c r="J163" s="9">
        <v>8</v>
      </c>
    </row>
    <row r="164" spans="2:8" ht="12.75">
      <c r="B164" s="6" t="s">
        <v>357</v>
      </c>
      <c r="C164" s="5"/>
      <c r="F164" s="9" t="s">
        <v>283</v>
      </c>
      <c r="G164" s="9"/>
      <c r="H164" s="9" t="s">
        <v>74</v>
      </c>
    </row>
    <row r="165" spans="2:12" ht="12.75">
      <c r="B165" s="6" t="s">
        <v>288</v>
      </c>
      <c r="C165" s="5"/>
      <c r="L165" s="1"/>
    </row>
    <row r="166" spans="2:11" ht="12.75">
      <c r="B166" s="1" t="s">
        <v>361</v>
      </c>
      <c r="C166" s="5">
        <v>10</v>
      </c>
      <c r="D166" s="11">
        <v>9</v>
      </c>
      <c r="E166" s="11">
        <v>0</v>
      </c>
      <c r="F166" s="11">
        <v>2</v>
      </c>
      <c r="G166" s="9">
        <v>19</v>
      </c>
      <c r="I166" s="9"/>
      <c r="J166" s="9">
        <v>1</v>
      </c>
      <c r="K166" s="11">
        <v>27</v>
      </c>
    </row>
    <row r="167" spans="2:11" ht="12.75">
      <c r="B167" s="6" t="s">
        <v>357</v>
      </c>
      <c r="C167" s="16" t="s">
        <v>198</v>
      </c>
      <c r="D167" s="9" t="s">
        <v>5</v>
      </c>
      <c r="F167" s="9" t="s">
        <v>180</v>
      </c>
      <c r="G167" s="9" t="s">
        <v>134</v>
      </c>
      <c r="K167" s="9" t="s">
        <v>141</v>
      </c>
    </row>
    <row r="168" spans="2:11" ht="12.75">
      <c r="B168" s="1" t="s">
        <v>362</v>
      </c>
      <c r="C168" s="5"/>
      <c r="E168" s="11">
        <v>2</v>
      </c>
      <c r="F168" s="11">
        <v>7</v>
      </c>
      <c r="G168" s="11">
        <v>12</v>
      </c>
      <c r="H168" s="11">
        <v>5</v>
      </c>
      <c r="I168" s="9">
        <v>5</v>
      </c>
      <c r="J168" s="9">
        <v>8</v>
      </c>
      <c r="K168" s="11">
        <v>78</v>
      </c>
    </row>
    <row r="169" spans="2:12" ht="12.75">
      <c r="B169" s="6" t="s">
        <v>357</v>
      </c>
      <c r="C169" s="5"/>
      <c r="F169" s="15" t="s">
        <v>181</v>
      </c>
      <c r="G169" s="9" t="s">
        <v>137</v>
      </c>
      <c r="H169" s="9" t="s">
        <v>75</v>
      </c>
      <c r="K169" s="9"/>
      <c r="L169" s="1"/>
    </row>
    <row r="170" spans="2:3" ht="12.75">
      <c r="B170" s="6" t="s">
        <v>288</v>
      </c>
      <c r="C170" s="5"/>
    </row>
    <row r="171" spans="2:11" ht="12.75">
      <c r="B171" s="1" t="s">
        <v>363</v>
      </c>
      <c r="C171" s="5"/>
      <c r="E171" s="11">
        <v>0</v>
      </c>
      <c r="G171" s="11">
        <v>1</v>
      </c>
      <c r="J171" s="11">
        <v>1</v>
      </c>
      <c r="K171" s="11">
        <v>0</v>
      </c>
    </row>
    <row r="172" spans="2:7" ht="12.75">
      <c r="B172" s="6" t="s">
        <v>357</v>
      </c>
      <c r="C172" s="5"/>
      <c r="G172" s="9" t="s">
        <v>53</v>
      </c>
    </row>
    <row r="173" spans="2:11" ht="12.75">
      <c r="B173" s="1" t="s">
        <v>364</v>
      </c>
      <c r="C173" s="5"/>
      <c r="E173" s="11">
        <v>0</v>
      </c>
      <c r="F173" s="1"/>
      <c r="G173" s="1"/>
      <c r="H173" s="1"/>
      <c r="I173" s="1"/>
      <c r="K173" s="11">
        <v>0</v>
      </c>
    </row>
    <row r="174" spans="2:9" ht="12.75">
      <c r="B174" s="6" t="s">
        <v>357</v>
      </c>
      <c r="C174" s="1"/>
      <c r="F174" s="1"/>
      <c r="G174" s="1"/>
      <c r="H174" s="1"/>
      <c r="I174" s="1"/>
    </row>
    <row r="175" spans="2:9" ht="12.75">
      <c r="B175" s="6" t="s">
        <v>288</v>
      </c>
      <c r="C175" s="5"/>
      <c r="F175" s="1"/>
      <c r="G175" s="1"/>
      <c r="H175" s="1"/>
      <c r="I175" s="1"/>
    </row>
    <row r="176" spans="2:11" ht="12.75">
      <c r="B176" s="1" t="s">
        <v>365</v>
      </c>
      <c r="C176" s="5"/>
      <c r="E176" s="11">
        <v>0</v>
      </c>
      <c r="G176" s="11">
        <v>1</v>
      </c>
      <c r="I176" s="1"/>
      <c r="J176" s="11">
        <v>1</v>
      </c>
      <c r="K176" s="11">
        <v>0</v>
      </c>
    </row>
    <row r="177" spans="2:7" ht="12.75">
      <c r="B177" s="6" t="s">
        <v>357</v>
      </c>
      <c r="C177" s="5"/>
      <c r="G177" s="9" t="s">
        <v>138</v>
      </c>
    </row>
    <row r="178" spans="2:11" ht="12.75">
      <c r="B178" s="1" t="s">
        <v>366</v>
      </c>
      <c r="C178" s="5"/>
      <c r="E178" s="11">
        <v>0</v>
      </c>
      <c r="K178" s="11">
        <v>99</v>
      </c>
    </row>
    <row r="179" spans="2:3" ht="12.75">
      <c r="B179" s="6" t="s">
        <v>357</v>
      </c>
      <c r="C179" s="5"/>
    </row>
    <row r="180" spans="2:3" ht="12.75">
      <c r="B180" s="6" t="s">
        <v>288</v>
      </c>
      <c r="C180" s="5"/>
    </row>
    <row r="181" spans="2:10" ht="12.75">
      <c r="B181" s="1" t="s">
        <v>367</v>
      </c>
      <c r="C181" s="5"/>
      <c r="E181" s="11">
        <v>0</v>
      </c>
      <c r="I181" s="1"/>
      <c r="J181" s="11">
        <v>1</v>
      </c>
    </row>
    <row r="182" spans="2:3" ht="12.75">
      <c r="B182" s="6" t="s">
        <v>357</v>
      </c>
      <c r="C182" s="5"/>
    </row>
    <row r="183" spans="2:5" ht="12.75" customHeight="1">
      <c r="B183" s="1" t="s">
        <v>368</v>
      </c>
      <c r="C183" s="5"/>
      <c r="E183" s="11">
        <v>0</v>
      </c>
    </row>
    <row r="184" spans="2:9" ht="12.75">
      <c r="B184" s="6" t="s">
        <v>357</v>
      </c>
      <c r="C184" s="5"/>
      <c r="F184" s="1"/>
      <c r="G184" s="1"/>
      <c r="H184" s="1"/>
      <c r="I184" s="1"/>
    </row>
    <row r="185" spans="2:9" ht="12.75">
      <c r="B185" s="6" t="s">
        <v>288</v>
      </c>
      <c r="C185" s="5"/>
      <c r="D185" s="9" t="s">
        <v>218</v>
      </c>
      <c r="F185" s="1"/>
      <c r="G185" s="1"/>
      <c r="H185" s="1"/>
      <c r="I185" s="1"/>
    </row>
    <row r="186" spans="1:9" ht="12.75">
      <c r="A186" s="39" t="s">
        <v>370</v>
      </c>
      <c r="B186" s="1" t="s">
        <v>369</v>
      </c>
      <c r="C186" s="5" t="s">
        <v>253</v>
      </c>
      <c r="D186" s="9" t="s">
        <v>25</v>
      </c>
      <c r="E186" s="9"/>
      <c r="F186" s="1"/>
      <c r="G186" s="1" t="s">
        <v>54</v>
      </c>
      <c r="H186" s="9" t="s">
        <v>25</v>
      </c>
      <c r="I186" s="1"/>
    </row>
    <row r="187" spans="2:11" ht="12.75">
      <c r="B187" s="1" t="s">
        <v>356</v>
      </c>
      <c r="C187" s="5"/>
      <c r="F187" s="9">
        <v>10</v>
      </c>
      <c r="J187" s="11">
        <v>5</v>
      </c>
      <c r="K187" s="11">
        <v>99</v>
      </c>
    </row>
    <row r="188" spans="2:6" ht="12.75">
      <c r="B188" s="6" t="s">
        <v>357</v>
      </c>
      <c r="C188" s="5"/>
      <c r="D188" s="9"/>
      <c r="F188" s="16" t="s">
        <v>179</v>
      </c>
    </row>
    <row r="189" spans="2:10" ht="12.75">
      <c r="B189" s="1" t="s">
        <v>358</v>
      </c>
      <c r="C189" s="5"/>
      <c r="E189" s="11">
        <v>22</v>
      </c>
      <c r="I189" s="11">
        <v>6</v>
      </c>
      <c r="J189" s="11">
        <v>4</v>
      </c>
    </row>
    <row r="190" spans="2:3" ht="12.75">
      <c r="B190" s="6" t="s">
        <v>357</v>
      </c>
      <c r="C190" s="5"/>
    </row>
    <row r="191" spans="2:5" ht="12.75">
      <c r="B191" s="6" t="s">
        <v>288</v>
      </c>
      <c r="C191" s="5"/>
      <c r="E191" s="9"/>
    </row>
    <row r="192" spans="2:11" ht="12.75">
      <c r="B192" s="1" t="s">
        <v>359</v>
      </c>
      <c r="C192" s="5"/>
      <c r="F192" s="9">
        <v>10</v>
      </c>
      <c r="G192" s="9"/>
      <c r="H192" s="9"/>
      <c r="I192" s="9"/>
      <c r="J192" s="11">
        <v>5</v>
      </c>
      <c r="K192" s="11">
        <v>99</v>
      </c>
    </row>
    <row r="193" spans="2:10" ht="12.75">
      <c r="B193" s="6" t="s">
        <v>357</v>
      </c>
      <c r="C193" s="5"/>
      <c r="D193" s="9"/>
      <c r="F193" s="16" t="s">
        <v>179</v>
      </c>
      <c r="G193" s="9"/>
      <c r="H193" s="9"/>
      <c r="I193" s="1"/>
      <c r="J193" s="1"/>
    </row>
    <row r="194" spans="2:10" ht="12.75">
      <c r="B194" s="1" t="s">
        <v>360</v>
      </c>
      <c r="C194" s="5"/>
      <c r="E194" s="11">
        <v>22</v>
      </c>
      <c r="F194" s="9"/>
      <c r="G194" s="9"/>
      <c r="H194" s="9"/>
      <c r="I194" s="9">
        <v>6</v>
      </c>
      <c r="J194" s="11">
        <v>4</v>
      </c>
    </row>
    <row r="195" spans="2:3" ht="12.75">
      <c r="B195" s="6" t="s">
        <v>357</v>
      </c>
      <c r="C195" s="11"/>
    </row>
    <row r="196" spans="2:3" ht="12.75">
      <c r="B196" s="6" t="s">
        <v>288</v>
      </c>
      <c r="C196" s="11"/>
    </row>
    <row r="197" spans="2:11" ht="12.75">
      <c r="B197" s="1" t="s">
        <v>361</v>
      </c>
      <c r="C197" s="11"/>
      <c r="F197" s="9">
        <v>10</v>
      </c>
      <c r="J197" s="11">
        <v>5</v>
      </c>
      <c r="K197" s="11">
        <v>31</v>
      </c>
    </row>
    <row r="198" spans="2:9" ht="12.75">
      <c r="B198" s="6" t="s">
        <v>357</v>
      </c>
      <c r="C198" s="5"/>
      <c r="D198" s="9"/>
      <c r="F198" s="16" t="s">
        <v>179</v>
      </c>
      <c r="I198" s="1"/>
    </row>
    <row r="199" spans="2:11" ht="12.75">
      <c r="B199" s="1" t="s">
        <v>362</v>
      </c>
      <c r="C199" s="5"/>
      <c r="E199" s="11">
        <v>0</v>
      </c>
      <c r="I199" s="11">
        <v>2</v>
      </c>
      <c r="J199" s="11">
        <v>4</v>
      </c>
      <c r="K199" s="11">
        <v>68</v>
      </c>
    </row>
    <row r="200" spans="2:3" ht="12.75">
      <c r="B200" s="6" t="s">
        <v>357</v>
      </c>
      <c r="C200" s="5"/>
    </row>
    <row r="201" spans="2:9" ht="12.75">
      <c r="B201" s="6" t="s">
        <v>288</v>
      </c>
      <c r="C201" s="5"/>
      <c r="G201" s="10"/>
      <c r="I201" s="1"/>
    </row>
    <row r="202" spans="2:11" ht="12.75">
      <c r="B202" s="1" t="s">
        <v>363</v>
      </c>
      <c r="C202" s="5"/>
      <c r="I202" s="1"/>
      <c r="J202" s="11">
        <v>1</v>
      </c>
      <c r="K202" s="11">
        <v>0</v>
      </c>
    </row>
    <row r="203" spans="2:9" ht="12.75">
      <c r="B203" s="6" t="s">
        <v>357</v>
      </c>
      <c r="C203" s="5"/>
      <c r="I203" s="1"/>
    </row>
    <row r="204" spans="2:11" ht="12.75">
      <c r="B204" s="1" t="s">
        <v>364</v>
      </c>
      <c r="C204" s="5"/>
      <c r="K204" s="11">
        <v>0</v>
      </c>
    </row>
    <row r="205" spans="2:3" ht="12.75">
      <c r="B205" s="6" t="s">
        <v>357</v>
      </c>
      <c r="C205" s="5"/>
    </row>
    <row r="206" spans="2:9" ht="12.75">
      <c r="B206" s="6" t="s">
        <v>288</v>
      </c>
      <c r="C206" s="5"/>
      <c r="I206" s="1"/>
    </row>
    <row r="207" spans="2:10" ht="12.75">
      <c r="B207" s="1" t="s">
        <v>365</v>
      </c>
      <c r="C207" s="5"/>
      <c r="I207" s="1"/>
      <c r="J207" s="11">
        <v>1</v>
      </c>
    </row>
    <row r="208" spans="2:3" ht="12.75">
      <c r="B208" s="6" t="s">
        <v>357</v>
      </c>
      <c r="C208" s="5"/>
    </row>
    <row r="209" spans="2:11" ht="12.75">
      <c r="B209" s="1" t="s">
        <v>366</v>
      </c>
      <c r="C209" s="5"/>
      <c r="K209" s="11">
        <v>99</v>
      </c>
    </row>
    <row r="210" spans="2:3" ht="12.75">
      <c r="B210" s="6" t="s">
        <v>357</v>
      </c>
      <c r="C210" s="5"/>
    </row>
    <row r="211" spans="2:9" ht="12.75">
      <c r="B211" s="6" t="s">
        <v>288</v>
      </c>
      <c r="C211" s="5"/>
      <c r="I211" s="1"/>
    </row>
    <row r="212" spans="2:10" ht="12.75">
      <c r="B212" s="1" t="s">
        <v>367</v>
      </c>
      <c r="C212" s="5"/>
      <c r="J212" s="11">
        <v>1</v>
      </c>
    </row>
    <row r="213" spans="2:3" ht="12.75">
      <c r="B213" s="6" t="s">
        <v>357</v>
      </c>
      <c r="C213" s="5"/>
    </row>
    <row r="214" spans="2:11" ht="12.75">
      <c r="B214" s="1" t="s">
        <v>368</v>
      </c>
      <c r="C214" s="5"/>
      <c r="K214" s="11">
        <v>99</v>
      </c>
    </row>
    <row r="215" spans="2:3" ht="12.75">
      <c r="B215" s="6" t="s">
        <v>357</v>
      </c>
      <c r="C215" s="5"/>
    </row>
    <row r="216" spans="2:9" ht="12.75">
      <c r="B216" s="6" t="s">
        <v>288</v>
      </c>
      <c r="C216" s="5"/>
      <c r="D216" s="15" t="s">
        <v>217</v>
      </c>
      <c r="I216" s="1"/>
    </row>
    <row r="217" spans="2:3" ht="12.75">
      <c r="B217" s="6"/>
      <c r="C217" s="5"/>
    </row>
    <row r="218" spans="2:3" ht="12.75">
      <c r="B218" s="38" t="s">
        <v>371</v>
      </c>
      <c r="C218" s="5"/>
    </row>
    <row r="219" spans="2:3" ht="12.75">
      <c r="B219" s="6"/>
      <c r="C219" s="5"/>
    </row>
    <row r="220" spans="1:12" ht="25.5">
      <c r="A220" s="18">
        <v>7</v>
      </c>
      <c r="B220" s="5" t="s">
        <v>372</v>
      </c>
      <c r="C220" s="5" t="s">
        <v>0</v>
      </c>
      <c r="D220" s="5" t="s">
        <v>0</v>
      </c>
      <c r="E220" s="5" t="s">
        <v>0</v>
      </c>
      <c r="F220" s="5" t="s">
        <v>0</v>
      </c>
      <c r="G220" s="9" t="s">
        <v>0</v>
      </c>
      <c r="I220" s="5" t="s">
        <v>0</v>
      </c>
      <c r="K220" s="5" t="s">
        <v>0</v>
      </c>
      <c r="L220" s="5" t="s">
        <v>0</v>
      </c>
    </row>
    <row r="221" spans="2:12" ht="12.75">
      <c r="B221" s="1" t="s">
        <v>373</v>
      </c>
      <c r="C221" s="5" t="s">
        <v>0</v>
      </c>
      <c r="D221" s="9" t="s">
        <v>0</v>
      </c>
      <c r="F221" s="9" t="s">
        <v>0</v>
      </c>
      <c r="G221" s="9" t="s">
        <v>0</v>
      </c>
      <c r="I221" s="9" t="s">
        <v>0</v>
      </c>
      <c r="K221" s="9" t="s">
        <v>0</v>
      </c>
      <c r="L221" s="9" t="s">
        <v>0</v>
      </c>
    </row>
    <row r="222" spans="2:12" ht="12.75">
      <c r="B222" s="1" t="s">
        <v>374</v>
      </c>
      <c r="C222" s="5"/>
      <c r="D222" s="9" t="s">
        <v>0</v>
      </c>
      <c r="E222" s="9" t="s">
        <v>0</v>
      </c>
      <c r="F222" s="9" t="s">
        <v>0</v>
      </c>
      <c r="G222" s="9" t="s">
        <v>0</v>
      </c>
      <c r="I222" s="1" t="s">
        <v>0</v>
      </c>
      <c r="K222" s="9" t="s">
        <v>0</v>
      </c>
      <c r="L222" s="9" t="s">
        <v>0</v>
      </c>
    </row>
    <row r="223" spans="2:12" ht="12.75">
      <c r="B223" s="1" t="s">
        <v>375</v>
      </c>
      <c r="C223" s="5"/>
      <c r="D223" s="9" t="s">
        <v>0</v>
      </c>
      <c r="F223" s="9" t="s">
        <v>0</v>
      </c>
      <c r="G223" s="9" t="s">
        <v>0</v>
      </c>
      <c r="I223" s="9" t="s">
        <v>0</v>
      </c>
      <c r="K223" s="9" t="s">
        <v>0</v>
      </c>
      <c r="L223" s="9" t="s">
        <v>0</v>
      </c>
    </row>
    <row r="224" spans="2:11" ht="12.75">
      <c r="B224" s="1" t="s">
        <v>376</v>
      </c>
      <c r="C224" s="5" t="s">
        <v>0</v>
      </c>
      <c r="D224" s="9" t="s">
        <v>0</v>
      </c>
      <c r="E224" s="9"/>
      <c r="F224" s="9" t="s">
        <v>0</v>
      </c>
      <c r="G224" s="9" t="s">
        <v>0</v>
      </c>
      <c r="I224" s="9" t="s">
        <v>0</v>
      </c>
      <c r="K224" s="9" t="s">
        <v>0</v>
      </c>
    </row>
    <row r="225" spans="2:11" ht="12.75">
      <c r="B225" s="1" t="s">
        <v>377</v>
      </c>
      <c r="C225" s="5" t="s">
        <v>0</v>
      </c>
      <c r="D225" s="9" t="s">
        <v>0</v>
      </c>
      <c r="F225" s="9" t="s">
        <v>0</v>
      </c>
      <c r="G225" s="9" t="s">
        <v>0</v>
      </c>
      <c r="I225" s="9" t="s">
        <v>0</v>
      </c>
      <c r="K225" s="9" t="s">
        <v>0</v>
      </c>
    </row>
    <row r="226" spans="2:11" ht="12.75">
      <c r="B226" s="1" t="s">
        <v>378</v>
      </c>
      <c r="C226" s="5" t="s">
        <v>0</v>
      </c>
      <c r="G226" s="9" t="s">
        <v>0</v>
      </c>
      <c r="K226" s="9" t="s">
        <v>0</v>
      </c>
    </row>
    <row r="227" spans="2:12" ht="12.75">
      <c r="B227" s="1" t="s">
        <v>288</v>
      </c>
      <c r="C227" s="16" t="s">
        <v>199</v>
      </c>
      <c r="D227" s="9" t="s">
        <v>6</v>
      </c>
      <c r="E227" s="9" t="s">
        <v>215</v>
      </c>
      <c r="G227" s="9" t="s">
        <v>267</v>
      </c>
      <c r="I227" s="9" t="s">
        <v>95</v>
      </c>
      <c r="K227" s="9" t="s">
        <v>122</v>
      </c>
      <c r="L227" s="9" t="s">
        <v>182</v>
      </c>
    </row>
    <row r="228" spans="2:3" ht="12.75">
      <c r="B228" s="6"/>
      <c r="C228" s="5"/>
    </row>
    <row r="229" spans="1:9" ht="12.75">
      <c r="A229" s="18">
        <v>8</v>
      </c>
      <c r="B229" s="1" t="s">
        <v>379</v>
      </c>
      <c r="C229" s="5" t="s">
        <v>0</v>
      </c>
      <c r="E229" s="9" t="s">
        <v>0</v>
      </c>
      <c r="G229" s="9" t="s">
        <v>0</v>
      </c>
      <c r="H229" s="5" t="s">
        <v>0</v>
      </c>
      <c r="I229" s="1"/>
    </row>
    <row r="230" spans="1:8" s="42" customFormat="1" ht="12.75">
      <c r="A230" s="40"/>
      <c r="B230" s="1" t="s">
        <v>373</v>
      </c>
      <c r="C230" s="41"/>
      <c r="G230" s="9" t="s">
        <v>0</v>
      </c>
      <c r="H230" s="46" t="s">
        <v>0</v>
      </c>
    </row>
    <row r="231" spans="2:8" ht="12.75">
      <c r="B231" s="1" t="s">
        <v>374</v>
      </c>
      <c r="C231" s="2" t="s">
        <v>0</v>
      </c>
      <c r="G231" s="9" t="s">
        <v>0</v>
      </c>
      <c r="H231" s="46" t="s">
        <v>0</v>
      </c>
    </row>
    <row r="232" spans="2:8" ht="12.75">
      <c r="B232" s="1" t="s">
        <v>375</v>
      </c>
      <c r="C232" s="2" t="s">
        <v>0</v>
      </c>
      <c r="G232" s="9" t="s">
        <v>0</v>
      </c>
      <c r="H232" s="46" t="s">
        <v>0</v>
      </c>
    </row>
    <row r="233" spans="2:8" ht="12.75">
      <c r="B233" s="1" t="s">
        <v>376</v>
      </c>
      <c r="C233" s="2" t="s">
        <v>0</v>
      </c>
      <c r="E233" s="9" t="s">
        <v>0</v>
      </c>
      <c r="G233" s="9" t="s">
        <v>0</v>
      </c>
      <c r="H233" s="46" t="s">
        <v>0</v>
      </c>
    </row>
    <row r="234" spans="2:7" ht="12.75">
      <c r="B234" s="1" t="s">
        <v>377</v>
      </c>
      <c r="C234" s="2" t="s">
        <v>0</v>
      </c>
      <c r="G234" s="9"/>
    </row>
    <row r="235" spans="2:3" ht="12.75">
      <c r="B235" s="1" t="s">
        <v>378</v>
      </c>
      <c r="C235" s="2" t="s">
        <v>0</v>
      </c>
    </row>
    <row r="236" spans="2:7" ht="12.75">
      <c r="B236" s="1" t="s">
        <v>288</v>
      </c>
      <c r="C236" s="2"/>
      <c r="D236" s="15" t="s">
        <v>7</v>
      </c>
      <c r="E236" s="9" t="s">
        <v>216</v>
      </c>
      <c r="G236" s="9" t="s">
        <v>267</v>
      </c>
    </row>
    <row r="238" ht="12.75">
      <c r="B238" s="38" t="s">
        <v>380</v>
      </c>
    </row>
    <row r="240" spans="1:2" ht="12.75">
      <c r="A240" s="18">
        <v>9</v>
      </c>
      <c r="B240" s="1" t="s">
        <v>381</v>
      </c>
    </row>
    <row r="241" ht="12.75">
      <c r="B241" s="1" t="s">
        <v>276</v>
      </c>
    </row>
    <row r="242" spans="2:12" ht="12.75">
      <c r="B242" s="1" t="s">
        <v>296</v>
      </c>
      <c r="C242" s="2" t="s">
        <v>0</v>
      </c>
      <c r="D242" s="9" t="s">
        <v>0</v>
      </c>
      <c r="E242" s="9" t="s">
        <v>0</v>
      </c>
      <c r="F242" s="9" t="s">
        <v>0</v>
      </c>
      <c r="G242" s="9" t="s">
        <v>0</v>
      </c>
      <c r="H242" s="11">
        <v>100</v>
      </c>
      <c r="I242" s="11">
        <v>100</v>
      </c>
      <c r="J242" s="11">
        <v>100</v>
      </c>
      <c r="K242" s="9">
        <v>100</v>
      </c>
      <c r="L242" s="9">
        <v>0</v>
      </c>
    </row>
    <row r="243" spans="2:12" ht="12.75">
      <c r="B243" s="1" t="s">
        <v>297</v>
      </c>
      <c r="C243" s="2" t="s">
        <v>0</v>
      </c>
      <c r="D243" s="9" t="s">
        <v>0</v>
      </c>
      <c r="E243" s="9" t="s">
        <v>0</v>
      </c>
      <c r="F243" s="9" t="s">
        <v>0</v>
      </c>
      <c r="G243" s="9" t="s">
        <v>0</v>
      </c>
      <c r="H243" s="11">
        <v>100</v>
      </c>
      <c r="I243" s="11">
        <v>100</v>
      </c>
      <c r="J243" s="11">
        <v>100</v>
      </c>
      <c r="K243" s="9">
        <v>100</v>
      </c>
      <c r="L243" s="9">
        <v>0</v>
      </c>
    </row>
    <row r="244" spans="2:12" ht="12.75">
      <c r="B244" s="1" t="s">
        <v>298</v>
      </c>
      <c r="C244" s="2" t="s">
        <v>0</v>
      </c>
      <c r="D244" s="9" t="s">
        <v>0</v>
      </c>
      <c r="E244" s="9" t="s">
        <v>0</v>
      </c>
      <c r="F244" s="9" t="s">
        <v>0</v>
      </c>
      <c r="G244" s="9" t="s">
        <v>0</v>
      </c>
      <c r="H244" s="11">
        <v>100</v>
      </c>
      <c r="I244" s="11">
        <v>100</v>
      </c>
      <c r="J244" s="11">
        <v>100</v>
      </c>
      <c r="K244" s="9">
        <v>100</v>
      </c>
      <c r="L244" s="9">
        <v>0</v>
      </c>
    </row>
    <row r="245" spans="2:12" ht="12.75">
      <c r="B245" s="1" t="s">
        <v>299</v>
      </c>
      <c r="C245" s="2" t="s">
        <v>8</v>
      </c>
      <c r="D245" s="9" t="s">
        <v>0</v>
      </c>
      <c r="E245" s="9" t="s">
        <v>0</v>
      </c>
      <c r="F245" s="9">
        <v>0</v>
      </c>
      <c r="G245" s="9" t="s">
        <v>0</v>
      </c>
      <c r="H245" s="11">
        <v>100</v>
      </c>
      <c r="I245" s="11">
        <v>100</v>
      </c>
      <c r="J245" s="11">
        <v>100</v>
      </c>
      <c r="K245" s="9">
        <v>100</v>
      </c>
      <c r="L245" s="9" t="s">
        <v>0</v>
      </c>
    </row>
    <row r="246" spans="2:12" ht="12.75">
      <c r="B246" s="1" t="s">
        <v>300</v>
      </c>
      <c r="C246" s="2" t="s">
        <v>8</v>
      </c>
      <c r="D246" s="9" t="s">
        <v>0</v>
      </c>
      <c r="E246" s="9" t="s">
        <v>0</v>
      </c>
      <c r="F246" s="11">
        <v>0</v>
      </c>
      <c r="G246" s="11">
        <v>0</v>
      </c>
      <c r="H246" s="11">
        <v>100</v>
      </c>
      <c r="I246" s="11">
        <v>100</v>
      </c>
      <c r="J246" s="11">
        <v>100</v>
      </c>
      <c r="K246" s="9">
        <v>100</v>
      </c>
      <c r="L246" s="9" t="s">
        <v>0</v>
      </c>
    </row>
    <row r="247" spans="2:12" ht="12.75">
      <c r="B247" s="1" t="s">
        <v>301</v>
      </c>
      <c r="C247" s="2" t="s">
        <v>8</v>
      </c>
      <c r="D247" s="9" t="s">
        <v>0</v>
      </c>
      <c r="E247" s="9" t="s">
        <v>0</v>
      </c>
      <c r="F247" s="11">
        <v>0</v>
      </c>
      <c r="G247" s="11">
        <v>0</v>
      </c>
      <c r="H247" s="11">
        <v>100</v>
      </c>
      <c r="I247" s="11">
        <v>100</v>
      </c>
      <c r="J247" s="11">
        <v>100</v>
      </c>
      <c r="K247" s="9">
        <v>100</v>
      </c>
      <c r="L247" s="9" t="s">
        <v>0</v>
      </c>
    </row>
    <row r="248" spans="2:12" ht="12.75">
      <c r="B248" s="1" t="s">
        <v>302</v>
      </c>
      <c r="C248" s="12">
        <v>50</v>
      </c>
      <c r="D248" s="9" t="s">
        <v>0</v>
      </c>
      <c r="E248" s="9" t="s">
        <v>0</v>
      </c>
      <c r="F248" s="9" t="s">
        <v>0</v>
      </c>
      <c r="G248" s="9" t="s">
        <v>0</v>
      </c>
      <c r="H248" s="9">
        <v>0</v>
      </c>
      <c r="I248" s="11">
        <v>100</v>
      </c>
      <c r="J248" s="11">
        <v>100</v>
      </c>
      <c r="K248" s="9">
        <v>100</v>
      </c>
      <c r="L248" s="9">
        <v>0</v>
      </c>
    </row>
    <row r="249" spans="2:12" ht="12.75">
      <c r="B249" s="1" t="s">
        <v>303</v>
      </c>
      <c r="C249" s="2" t="s">
        <v>0</v>
      </c>
      <c r="D249" s="9" t="s">
        <v>0</v>
      </c>
      <c r="E249" s="9" t="s">
        <v>0</v>
      </c>
      <c r="F249" s="9" t="s">
        <v>0</v>
      </c>
      <c r="G249" s="9" t="s">
        <v>0</v>
      </c>
      <c r="H249" s="11">
        <v>100</v>
      </c>
      <c r="I249" s="11">
        <v>100</v>
      </c>
      <c r="J249" s="11">
        <v>100</v>
      </c>
      <c r="K249" s="9">
        <v>100</v>
      </c>
      <c r="L249" s="9" t="s">
        <v>0</v>
      </c>
    </row>
    <row r="250" spans="2:12" ht="12.75">
      <c r="B250" s="1" t="s">
        <v>304</v>
      </c>
      <c r="C250" s="2" t="s">
        <v>0</v>
      </c>
      <c r="D250" s="9" t="s">
        <v>0</v>
      </c>
      <c r="E250" s="9" t="s">
        <v>0</v>
      </c>
      <c r="F250" s="9" t="s">
        <v>0</v>
      </c>
      <c r="G250" s="9" t="s">
        <v>0</v>
      </c>
      <c r="H250" s="11">
        <v>100</v>
      </c>
      <c r="I250" s="11">
        <v>100</v>
      </c>
      <c r="J250" s="11">
        <v>100</v>
      </c>
      <c r="K250" s="9">
        <v>100</v>
      </c>
      <c r="L250" s="9">
        <v>0</v>
      </c>
    </row>
    <row r="251" spans="2:12" ht="12.75">
      <c r="B251" s="1" t="s">
        <v>305</v>
      </c>
      <c r="C251" s="2" t="s">
        <v>0</v>
      </c>
      <c r="D251" s="9" t="s">
        <v>0</v>
      </c>
      <c r="E251" s="9" t="s">
        <v>0</v>
      </c>
      <c r="F251" s="11">
        <v>100</v>
      </c>
      <c r="G251" s="9" t="s">
        <v>0</v>
      </c>
      <c r="H251" s="11">
        <v>100</v>
      </c>
      <c r="I251" s="11">
        <v>100</v>
      </c>
      <c r="J251" s="11">
        <v>100</v>
      </c>
      <c r="K251" s="9">
        <v>100</v>
      </c>
      <c r="L251" s="9" t="s">
        <v>0</v>
      </c>
    </row>
    <row r="252" spans="2:12" ht="12.75">
      <c r="B252" s="1" t="s">
        <v>306</v>
      </c>
      <c r="C252" s="2" t="s">
        <v>0</v>
      </c>
      <c r="D252" s="9" t="s">
        <v>0</v>
      </c>
      <c r="E252" s="9" t="s">
        <v>0</v>
      </c>
      <c r="F252" s="9">
        <v>100</v>
      </c>
      <c r="G252" s="9" t="s">
        <v>0</v>
      </c>
      <c r="H252" s="9">
        <v>0</v>
      </c>
      <c r="I252" s="11">
        <v>100</v>
      </c>
      <c r="J252" s="11">
        <v>100</v>
      </c>
      <c r="K252" s="9">
        <v>100</v>
      </c>
      <c r="L252" s="9" t="s">
        <v>0</v>
      </c>
    </row>
    <row r="253" ht="12.75">
      <c r="B253" s="2" t="s">
        <v>277</v>
      </c>
    </row>
    <row r="254" spans="2:12" ht="12.75">
      <c r="B254" s="1" t="s">
        <v>296</v>
      </c>
      <c r="C254" s="2" t="s">
        <v>0</v>
      </c>
      <c r="D254" s="9" t="s">
        <v>0</v>
      </c>
      <c r="E254" s="11">
        <v>100</v>
      </c>
      <c r="F254" s="9" t="s">
        <v>0</v>
      </c>
      <c r="G254" s="9" t="s">
        <v>0</v>
      </c>
      <c r="H254" s="11">
        <v>100</v>
      </c>
      <c r="I254" s="11">
        <v>100</v>
      </c>
      <c r="J254" s="11">
        <v>100</v>
      </c>
      <c r="K254" s="9">
        <v>100</v>
      </c>
      <c r="L254" s="9" t="s">
        <v>0</v>
      </c>
    </row>
    <row r="255" spans="2:12" ht="12.75">
      <c r="B255" s="1" t="s">
        <v>297</v>
      </c>
      <c r="C255" s="2" t="s">
        <v>0</v>
      </c>
      <c r="D255" s="9" t="s">
        <v>0</v>
      </c>
      <c r="E255" s="11">
        <v>100</v>
      </c>
      <c r="F255" s="9" t="s">
        <v>0</v>
      </c>
      <c r="G255" s="9" t="s">
        <v>0</v>
      </c>
      <c r="H255" s="11">
        <v>100</v>
      </c>
      <c r="I255" s="11">
        <v>100</v>
      </c>
      <c r="J255" s="11">
        <v>100</v>
      </c>
      <c r="K255" s="9">
        <v>100</v>
      </c>
      <c r="L255" s="9" t="s">
        <v>0</v>
      </c>
    </row>
    <row r="256" spans="2:12" ht="12.75">
      <c r="B256" s="1" t="s">
        <v>298</v>
      </c>
      <c r="C256" s="2" t="s">
        <v>0</v>
      </c>
      <c r="D256" s="9" t="s">
        <v>0</v>
      </c>
      <c r="E256" s="11">
        <v>100</v>
      </c>
      <c r="F256" s="9" t="s">
        <v>0</v>
      </c>
      <c r="G256" s="9" t="s">
        <v>0</v>
      </c>
      <c r="H256" s="11">
        <v>100</v>
      </c>
      <c r="I256" s="11">
        <v>100</v>
      </c>
      <c r="J256" s="11">
        <v>100</v>
      </c>
      <c r="K256" s="9">
        <v>100</v>
      </c>
      <c r="L256" s="9" t="s">
        <v>0</v>
      </c>
    </row>
    <row r="257" spans="2:12" ht="12.75">
      <c r="B257" s="1" t="s">
        <v>299</v>
      </c>
      <c r="C257" s="2" t="s">
        <v>8</v>
      </c>
      <c r="D257" s="9" t="s">
        <v>0</v>
      </c>
      <c r="E257" s="11">
        <v>100</v>
      </c>
      <c r="F257" s="9">
        <v>0</v>
      </c>
      <c r="G257" s="9" t="s">
        <v>0</v>
      </c>
      <c r="H257" s="11">
        <v>100</v>
      </c>
      <c r="I257" s="11">
        <v>100</v>
      </c>
      <c r="J257" s="11">
        <v>100</v>
      </c>
      <c r="K257" s="9">
        <v>100</v>
      </c>
      <c r="L257" s="9" t="s">
        <v>0</v>
      </c>
    </row>
    <row r="258" spans="2:12" ht="12.75">
      <c r="B258" s="1" t="s">
        <v>300</v>
      </c>
      <c r="C258" s="2" t="s">
        <v>8</v>
      </c>
      <c r="D258" s="9" t="s">
        <v>0</v>
      </c>
      <c r="E258" s="11">
        <v>100</v>
      </c>
      <c r="F258" s="11">
        <v>0</v>
      </c>
      <c r="G258" s="11">
        <v>0</v>
      </c>
      <c r="H258" s="11">
        <v>100</v>
      </c>
      <c r="I258" s="11">
        <v>100</v>
      </c>
      <c r="J258" s="11">
        <v>100</v>
      </c>
      <c r="K258" s="9">
        <v>100</v>
      </c>
      <c r="L258" s="9" t="s">
        <v>0</v>
      </c>
    </row>
    <row r="259" spans="2:12" ht="12.75">
      <c r="B259" s="1" t="s">
        <v>301</v>
      </c>
      <c r="C259" s="2" t="s">
        <v>8</v>
      </c>
      <c r="D259" s="9" t="s">
        <v>0</v>
      </c>
      <c r="E259" s="11">
        <v>100</v>
      </c>
      <c r="F259" s="11">
        <v>0</v>
      </c>
      <c r="G259" s="11">
        <v>0</v>
      </c>
      <c r="H259" s="11">
        <v>100</v>
      </c>
      <c r="I259" s="11">
        <v>100</v>
      </c>
      <c r="J259" s="11">
        <v>100</v>
      </c>
      <c r="K259" s="9">
        <v>100</v>
      </c>
      <c r="L259" s="9" t="s">
        <v>0</v>
      </c>
    </row>
    <row r="260" spans="2:12" ht="12.75">
      <c r="B260" s="1" t="s">
        <v>302</v>
      </c>
      <c r="C260" s="12">
        <v>50</v>
      </c>
      <c r="D260" s="9" t="s">
        <v>0</v>
      </c>
      <c r="E260" s="11">
        <v>100</v>
      </c>
      <c r="F260" s="9" t="s">
        <v>0</v>
      </c>
      <c r="G260" s="9" t="s">
        <v>0</v>
      </c>
      <c r="H260" s="9">
        <v>0</v>
      </c>
      <c r="I260" s="11">
        <v>100</v>
      </c>
      <c r="J260" s="11">
        <v>100</v>
      </c>
      <c r="K260" s="9">
        <v>100</v>
      </c>
      <c r="L260" s="9" t="s">
        <v>0</v>
      </c>
    </row>
    <row r="261" spans="2:12" ht="12.75">
      <c r="B261" s="1" t="s">
        <v>303</v>
      </c>
      <c r="C261" s="2" t="s">
        <v>0</v>
      </c>
      <c r="D261" s="9" t="s">
        <v>0</v>
      </c>
      <c r="E261" s="11">
        <v>100</v>
      </c>
      <c r="F261" s="9" t="s">
        <v>0</v>
      </c>
      <c r="G261" s="9" t="s">
        <v>0</v>
      </c>
      <c r="H261" s="11">
        <v>100</v>
      </c>
      <c r="I261" s="11">
        <v>100</v>
      </c>
      <c r="J261" s="11">
        <v>100</v>
      </c>
      <c r="K261" s="9">
        <v>100</v>
      </c>
      <c r="L261" s="9" t="s">
        <v>0</v>
      </c>
    </row>
    <row r="262" spans="2:12" ht="12.75">
      <c r="B262" s="1" t="s">
        <v>304</v>
      </c>
      <c r="C262" s="2" t="s">
        <v>0</v>
      </c>
      <c r="D262" s="9" t="s">
        <v>0</v>
      </c>
      <c r="E262" s="11">
        <v>100</v>
      </c>
      <c r="F262" s="9" t="s">
        <v>0</v>
      </c>
      <c r="G262" s="9" t="s">
        <v>0</v>
      </c>
      <c r="H262" s="11">
        <v>100</v>
      </c>
      <c r="I262" s="11">
        <v>100</v>
      </c>
      <c r="J262" s="11">
        <v>100</v>
      </c>
      <c r="K262" s="9">
        <v>100</v>
      </c>
      <c r="L262" s="9" t="s">
        <v>0</v>
      </c>
    </row>
    <row r="263" spans="2:12" ht="12.75">
      <c r="B263" s="1" t="s">
        <v>305</v>
      </c>
      <c r="C263" s="2" t="s">
        <v>0</v>
      </c>
      <c r="D263" s="9" t="s">
        <v>0</v>
      </c>
      <c r="E263" s="11">
        <v>100</v>
      </c>
      <c r="F263" s="11">
        <v>100</v>
      </c>
      <c r="G263" s="9" t="s">
        <v>0</v>
      </c>
      <c r="H263" s="11">
        <v>100</v>
      </c>
      <c r="I263" s="11">
        <v>100</v>
      </c>
      <c r="J263" s="11">
        <v>100</v>
      </c>
      <c r="K263" s="9">
        <v>100</v>
      </c>
      <c r="L263" s="9" t="s">
        <v>0</v>
      </c>
    </row>
    <row r="264" spans="2:12" ht="12.75">
      <c r="B264" s="1" t="s">
        <v>306</v>
      </c>
      <c r="C264" s="2" t="s">
        <v>0</v>
      </c>
      <c r="D264" s="9" t="s">
        <v>0</v>
      </c>
      <c r="E264" s="11">
        <v>100</v>
      </c>
      <c r="F264" s="9">
        <v>100</v>
      </c>
      <c r="G264" s="9" t="s">
        <v>0</v>
      </c>
      <c r="H264" s="9">
        <v>0</v>
      </c>
      <c r="I264" s="11">
        <v>100</v>
      </c>
      <c r="J264" s="11">
        <v>100</v>
      </c>
      <c r="K264" s="9">
        <v>100</v>
      </c>
      <c r="L264" s="9" t="s">
        <v>0</v>
      </c>
    </row>
    <row r="265" spans="2:12" ht="12.75">
      <c r="B265" s="1" t="s">
        <v>288</v>
      </c>
      <c r="C265" s="15" t="s">
        <v>254</v>
      </c>
      <c r="D265" s="9" t="s">
        <v>219</v>
      </c>
      <c r="F265" s="9"/>
      <c r="G265" s="9"/>
      <c r="H265" s="9"/>
      <c r="K265" s="9"/>
      <c r="L265" s="9"/>
    </row>
    <row r="267" spans="1:2" ht="12.75">
      <c r="A267" s="18">
        <v>10</v>
      </c>
      <c r="B267" s="1" t="s">
        <v>382</v>
      </c>
    </row>
    <row r="268" ht="12.75">
      <c r="B268" s="1" t="s">
        <v>276</v>
      </c>
    </row>
    <row r="269" spans="2:12" ht="12.75">
      <c r="B269" s="1" t="s">
        <v>296</v>
      </c>
      <c r="C269" s="2" t="s">
        <v>0</v>
      </c>
      <c r="D269" s="9" t="s">
        <v>0</v>
      </c>
      <c r="E269" s="11">
        <v>49</v>
      </c>
      <c r="F269" s="9" t="s">
        <v>0</v>
      </c>
      <c r="G269" s="11">
        <v>45</v>
      </c>
      <c r="H269" s="9">
        <v>49</v>
      </c>
      <c r="I269" s="11">
        <v>40</v>
      </c>
      <c r="J269" s="11">
        <v>100</v>
      </c>
      <c r="K269" s="9">
        <v>49</v>
      </c>
      <c r="L269" s="9" t="s">
        <v>0</v>
      </c>
    </row>
    <row r="270" spans="2:12" ht="12.75">
      <c r="B270" s="1" t="s">
        <v>297</v>
      </c>
      <c r="C270" s="2" t="s">
        <v>0</v>
      </c>
      <c r="D270" s="9" t="s">
        <v>0</v>
      </c>
      <c r="E270" s="11">
        <v>49</v>
      </c>
      <c r="F270" s="9" t="s">
        <v>0</v>
      </c>
      <c r="G270" s="11">
        <v>49</v>
      </c>
      <c r="H270" s="9">
        <v>49</v>
      </c>
      <c r="I270" s="11">
        <v>40</v>
      </c>
      <c r="J270" s="11">
        <v>100</v>
      </c>
      <c r="K270" s="9">
        <v>49</v>
      </c>
      <c r="L270" s="9" t="s">
        <v>0</v>
      </c>
    </row>
    <row r="271" spans="2:12" ht="12.75">
      <c r="B271" s="1" t="s">
        <v>298</v>
      </c>
      <c r="C271" s="2" t="s">
        <v>0</v>
      </c>
      <c r="D271" s="9" t="s">
        <v>0</v>
      </c>
      <c r="E271" s="11">
        <v>49</v>
      </c>
      <c r="F271" s="9" t="s">
        <v>0</v>
      </c>
      <c r="G271" s="11">
        <v>49</v>
      </c>
      <c r="H271" s="9">
        <v>49</v>
      </c>
      <c r="I271" s="11">
        <v>40</v>
      </c>
      <c r="J271" s="11">
        <v>100</v>
      </c>
      <c r="K271" s="9">
        <v>49</v>
      </c>
      <c r="L271" s="9" t="s">
        <v>0</v>
      </c>
    </row>
    <row r="272" spans="2:12" ht="12.75">
      <c r="B272" s="1" t="s">
        <v>299</v>
      </c>
      <c r="C272" s="2" t="s">
        <v>8</v>
      </c>
      <c r="D272" s="9" t="s">
        <v>0</v>
      </c>
      <c r="E272" s="11">
        <v>49</v>
      </c>
      <c r="F272" s="9">
        <v>0</v>
      </c>
      <c r="G272" s="11">
        <v>49</v>
      </c>
      <c r="H272" s="9">
        <v>49</v>
      </c>
      <c r="I272" s="11">
        <v>40</v>
      </c>
      <c r="J272" s="9" t="s">
        <v>8</v>
      </c>
      <c r="K272" s="9">
        <v>49</v>
      </c>
      <c r="L272" s="9">
        <v>0</v>
      </c>
    </row>
    <row r="273" spans="2:12" ht="12.75">
      <c r="B273" s="1" t="s">
        <v>300</v>
      </c>
      <c r="C273" s="2" t="s">
        <v>8</v>
      </c>
      <c r="D273" s="9" t="s">
        <v>0</v>
      </c>
      <c r="E273" s="11">
        <v>49</v>
      </c>
      <c r="F273" s="9">
        <v>0</v>
      </c>
      <c r="G273" s="9">
        <v>0</v>
      </c>
      <c r="H273" s="9">
        <v>49</v>
      </c>
      <c r="I273" s="11">
        <v>40</v>
      </c>
      <c r="J273" s="9" t="s">
        <v>8</v>
      </c>
      <c r="K273" s="9">
        <v>49</v>
      </c>
      <c r="L273" s="9">
        <v>0</v>
      </c>
    </row>
    <row r="274" spans="2:12" ht="12.75">
      <c r="B274" s="1" t="s">
        <v>301</v>
      </c>
      <c r="C274" s="2" t="s">
        <v>8</v>
      </c>
      <c r="D274" s="9" t="s">
        <v>0</v>
      </c>
      <c r="E274" s="11">
        <v>49</v>
      </c>
      <c r="F274" s="9">
        <v>0</v>
      </c>
      <c r="G274" s="9">
        <v>0</v>
      </c>
      <c r="H274" s="9">
        <v>49</v>
      </c>
      <c r="I274" s="11">
        <v>40</v>
      </c>
      <c r="J274" s="9" t="s">
        <v>8</v>
      </c>
      <c r="K274" s="9">
        <v>49</v>
      </c>
      <c r="L274" s="9">
        <v>0</v>
      </c>
    </row>
    <row r="275" spans="2:12" ht="12.75">
      <c r="B275" s="1" t="s">
        <v>302</v>
      </c>
      <c r="C275" s="12">
        <v>50</v>
      </c>
      <c r="D275" s="9" t="s">
        <v>0</v>
      </c>
      <c r="E275" s="11">
        <v>49</v>
      </c>
      <c r="F275" s="11">
        <v>49</v>
      </c>
      <c r="G275" s="9">
        <v>49</v>
      </c>
      <c r="H275" s="9">
        <v>0</v>
      </c>
      <c r="I275" s="11">
        <v>40</v>
      </c>
      <c r="J275" s="11">
        <v>100</v>
      </c>
      <c r="K275" s="9">
        <v>49</v>
      </c>
      <c r="L275" s="9">
        <v>0</v>
      </c>
    </row>
    <row r="276" spans="2:12" ht="12.75">
      <c r="B276" s="1" t="s">
        <v>303</v>
      </c>
      <c r="C276" s="2" t="s">
        <v>0</v>
      </c>
      <c r="D276" s="9" t="s">
        <v>0</v>
      </c>
      <c r="E276" s="11">
        <v>49</v>
      </c>
      <c r="F276" s="11">
        <v>49</v>
      </c>
      <c r="G276" s="9">
        <v>0</v>
      </c>
      <c r="H276" s="9">
        <v>0</v>
      </c>
      <c r="I276" s="11">
        <v>40</v>
      </c>
      <c r="J276" s="11">
        <v>100</v>
      </c>
      <c r="K276" s="9">
        <v>49</v>
      </c>
      <c r="L276" s="9" t="s">
        <v>0</v>
      </c>
    </row>
    <row r="277" spans="2:12" ht="12.75">
      <c r="B277" s="1" t="s">
        <v>304</v>
      </c>
      <c r="C277" s="2" t="s">
        <v>0</v>
      </c>
      <c r="D277" s="9" t="s">
        <v>0</v>
      </c>
      <c r="E277" s="11">
        <v>49</v>
      </c>
      <c r="F277" s="9" t="s">
        <v>0</v>
      </c>
      <c r="G277" s="11">
        <v>49</v>
      </c>
      <c r="H277" s="9" t="s">
        <v>0</v>
      </c>
      <c r="I277" s="11">
        <v>40</v>
      </c>
      <c r="J277" s="11">
        <v>100</v>
      </c>
      <c r="K277" s="9">
        <v>49</v>
      </c>
      <c r="L277" s="9">
        <v>51</v>
      </c>
    </row>
    <row r="278" spans="2:12" ht="12.75">
      <c r="B278" s="1" t="s">
        <v>305</v>
      </c>
      <c r="C278" s="2" t="s">
        <v>0</v>
      </c>
      <c r="D278" s="9" t="s">
        <v>0</v>
      </c>
      <c r="E278" s="11">
        <v>49</v>
      </c>
      <c r="F278" s="11">
        <v>100</v>
      </c>
      <c r="G278" s="11">
        <v>49</v>
      </c>
      <c r="H278" s="9" t="s">
        <v>0</v>
      </c>
      <c r="I278" s="9">
        <v>100</v>
      </c>
      <c r="J278" s="11">
        <v>100</v>
      </c>
      <c r="K278" s="9">
        <v>49</v>
      </c>
      <c r="L278" s="9" t="s">
        <v>0</v>
      </c>
    </row>
    <row r="279" spans="2:12" ht="12.75">
      <c r="B279" s="1" t="s">
        <v>306</v>
      </c>
      <c r="C279" s="2" t="s">
        <v>0</v>
      </c>
      <c r="D279" s="9" t="s">
        <v>0</v>
      </c>
      <c r="E279" s="11">
        <v>49</v>
      </c>
      <c r="F279" s="9">
        <v>100</v>
      </c>
      <c r="G279" s="11">
        <v>49</v>
      </c>
      <c r="H279" s="9">
        <v>0</v>
      </c>
      <c r="I279" s="9">
        <v>100</v>
      </c>
      <c r="J279" s="11">
        <v>100</v>
      </c>
      <c r="K279" s="9">
        <v>49</v>
      </c>
      <c r="L279" s="9" t="s">
        <v>0</v>
      </c>
    </row>
    <row r="280" ht="12.75">
      <c r="B280" s="2" t="s">
        <v>277</v>
      </c>
    </row>
    <row r="281" spans="2:12" ht="12.75">
      <c r="B281" s="1" t="s">
        <v>296</v>
      </c>
      <c r="C281" s="2" t="s">
        <v>0</v>
      </c>
      <c r="D281" s="9" t="s">
        <v>0</v>
      </c>
      <c r="E281" s="11">
        <v>49</v>
      </c>
      <c r="F281" s="9" t="s">
        <v>0</v>
      </c>
      <c r="G281" s="11">
        <v>45</v>
      </c>
      <c r="H281" s="9">
        <v>49</v>
      </c>
      <c r="I281" s="11">
        <v>40</v>
      </c>
      <c r="J281" s="11">
        <v>100</v>
      </c>
      <c r="K281" s="9">
        <v>49</v>
      </c>
      <c r="L281" s="9" t="s">
        <v>0</v>
      </c>
    </row>
    <row r="282" spans="2:12" ht="12.75">
      <c r="B282" s="1" t="s">
        <v>297</v>
      </c>
      <c r="C282" s="2" t="s">
        <v>0</v>
      </c>
      <c r="D282" s="9" t="s">
        <v>0</v>
      </c>
      <c r="E282" s="11">
        <v>49</v>
      </c>
      <c r="F282" s="9" t="s">
        <v>0</v>
      </c>
      <c r="G282" s="11">
        <v>49</v>
      </c>
      <c r="H282" s="9">
        <v>49</v>
      </c>
      <c r="I282" s="11">
        <v>40</v>
      </c>
      <c r="J282" s="11">
        <v>100</v>
      </c>
      <c r="K282" s="9">
        <v>49</v>
      </c>
      <c r="L282" s="9" t="s">
        <v>0</v>
      </c>
    </row>
    <row r="283" spans="2:12" ht="12.75">
      <c r="B283" s="1" t="s">
        <v>298</v>
      </c>
      <c r="C283" s="2" t="s">
        <v>0</v>
      </c>
      <c r="D283" s="9" t="s">
        <v>0</v>
      </c>
      <c r="E283" s="11">
        <v>49</v>
      </c>
      <c r="F283" s="9" t="s">
        <v>0</v>
      </c>
      <c r="G283" s="11">
        <v>49</v>
      </c>
      <c r="H283" s="9">
        <v>49</v>
      </c>
      <c r="I283" s="11">
        <v>40</v>
      </c>
      <c r="J283" s="11">
        <v>100</v>
      </c>
      <c r="K283" s="9">
        <v>49</v>
      </c>
      <c r="L283" s="9" t="s">
        <v>0</v>
      </c>
    </row>
    <row r="284" spans="2:12" ht="12.75">
      <c r="B284" s="1" t="s">
        <v>299</v>
      </c>
      <c r="C284" s="2" t="s">
        <v>8</v>
      </c>
      <c r="D284" s="9" t="s">
        <v>0</v>
      </c>
      <c r="E284" s="11">
        <v>49</v>
      </c>
      <c r="F284" s="9">
        <v>0</v>
      </c>
      <c r="G284" s="11">
        <v>49</v>
      </c>
      <c r="H284" s="9">
        <v>49</v>
      </c>
      <c r="I284" s="11">
        <v>40</v>
      </c>
      <c r="J284" s="9" t="s">
        <v>8</v>
      </c>
      <c r="K284" s="9">
        <v>49</v>
      </c>
      <c r="L284" s="9">
        <v>0</v>
      </c>
    </row>
    <row r="285" spans="2:12" ht="12.75">
      <c r="B285" s="1" t="s">
        <v>300</v>
      </c>
      <c r="C285" s="2" t="s">
        <v>8</v>
      </c>
      <c r="D285" s="9" t="s">
        <v>0</v>
      </c>
      <c r="E285" s="11">
        <v>49</v>
      </c>
      <c r="F285" s="9">
        <v>0</v>
      </c>
      <c r="G285" s="9">
        <v>0</v>
      </c>
      <c r="H285" s="9">
        <v>49</v>
      </c>
      <c r="I285" s="11">
        <v>40</v>
      </c>
      <c r="J285" s="9" t="s">
        <v>8</v>
      </c>
      <c r="K285" s="9">
        <v>49</v>
      </c>
      <c r="L285" s="9">
        <v>0</v>
      </c>
    </row>
    <row r="286" spans="2:12" ht="12.75">
      <c r="B286" s="1" t="s">
        <v>301</v>
      </c>
      <c r="C286" s="2" t="s">
        <v>8</v>
      </c>
      <c r="D286" s="9" t="s">
        <v>0</v>
      </c>
      <c r="E286" s="11">
        <v>49</v>
      </c>
      <c r="F286" s="9">
        <v>0</v>
      </c>
      <c r="G286" s="9">
        <v>0</v>
      </c>
      <c r="H286" s="9">
        <v>49</v>
      </c>
      <c r="I286" s="11">
        <v>40</v>
      </c>
      <c r="J286" s="9" t="s">
        <v>8</v>
      </c>
      <c r="K286" s="9">
        <v>49</v>
      </c>
      <c r="L286" s="9">
        <v>0</v>
      </c>
    </row>
    <row r="287" spans="2:12" ht="12.75">
      <c r="B287" s="1" t="s">
        <v>302</v>
      </c>
      <c r="C287" s="12">
        <v>50</v>
      </c>
      <c r="D287" s="9" t="s">
        <v>0</v>
      </c>
      <c r="E287" s="11">
        <v>49</v>
      </c>
      <c r="F287" s="11">
        <v>49</v>
      </c>
      <c r="G287" s="9">
        <v>49</v>
      </c>
      <c r="H287" s="9">
        <v>0</v>
      </c>
      <c r="I287" s="11">
        <v>40</v>
      </c>
      <c r="J287" s="11">
        <v>100</v>
      </c>
      <c r="K287" s="9">
        <v>49</v>
      </c>
      <c r="L287" s="9">
        <v>0</v>
      </c>
    </row>
    <row r="288" spans="2:12" ht="12.75">
      <c r="B288" s="1" t="s">
        <v>303</v>
      </c>
      <c r="C288" s="2" t="s">
        <v>0</v>
      </c>
      <c r="D288" s="9" t="s">
        <v>0</v>
      </c>
      <c r="E288" s="11">
        <v>49</v>
      </c>
      <c r="F288" s="11">
        <v>49</v>
      </c>
      <c r="G288" s="9">
        <v>0</v>
      </c>
      <c r="H288" s="9">
        <v>0</v>
      </c>
      <c r="I288" s="11">
        <v>40</v>
      </c>
      <c r="J288" s="11">
        <v>100</v>
      </c>
      <c r="K288" s="9">
        <v>49</v>
      </c>
      <c r="L288" s="9" t="s">
        <v>0</v>
      </c>
    </row>
    <row r="289" spans="2:12" ht="12.75">
      <c r="B289" s="1" t="s">
        <v>304</v>
      </c>
      <c r="C289" s="2" t="s">
        <v>0</v>
      </c>
      <c r="D289" s="9" t="s">
        <v>0</v>
      </c>
      <c r="E289" s="11">
        <v>49</v>
      </c>
      <c r="F289" s="9" t="s">
        <v>0</v>
      </c>
      <c r="G289" s="11">
        <v>49</v>
      </c>
      <c r="H289" s="9" t="s">
        <v>0</v>
      </c>
      <c r="I289" s="11">
        <v>40</v>
      </c>
      <c r="J289" s="11">
        <v>100</v>
      </c>
      <c r="K289" s="9">
        <v>49</v>
      </c>
      <c r="L289" s="9">
        <v>51</v>
      </c>
    </row>
    <row r="290" spans="2:12" ht="12.75">
      <c r="B290" s="1" t="s">
        <v>305</v>
      </c>
      <c r="C290" s="2" t="s">
        <v>0</v>
      </c>
      <c r="D290" s="9" t="s">
        <v>0</v>
      </c>
      <c r="E290" s="11">
        <v>49</v>
      </c>
      <c r="F290" s="11">
        <v>100</v>
      </c>
      <c r="G290" s="11">
        <v>49</v>
      </c>
      <c r="H290" s="9" t="s">
        <v>0</v>
      </c>
      <c r="I290" s="9">
        <v>100</v>
      </c>
      <c r="J290" s="11">
        <v>100</v>
      </c>
      <c r="K290" s="9">
        <v>49</v>
      </c>
      <c r="L290" s="9" t="s">
        <v>0</v>
      </c>
    </row>
    <row r="291" spans="2:12" ht="12.75">
      <c r="B291" s="1" t="s">
        <v>306</v>
      </c>
      <c r="C291" s="2" t="s">
        <v>0</v>
      </c>
      <c r="D291" s="9" t="s">
        <v>0</v>
      </c>
      <c r="E291" s="11">
        <v>49</v>
      </c>
      <c r="F291" s="9">
        <v>100</v>
      </c>
      <c r="G291" s="11">
        <v>49</v>
      </c>
      <c r="H291" s="9">
        <v>0</v>
      </c>
      <c r="I291" s="9">
        <v>100</v>
      </c>
      <c r="J291" s="11">
        <v>100</v>
      </c>
      <c r="K291" s="9">
        <v>49</v>
      </c>
      <c r="L291" s="9" t="s">
        <v>0</v>
      </c>
    </row>
    <row r="292" spans="2:12" ht="12.75">
      <c r="B292" s="1" t="s">
        <v>288</v>
      </c>
      <c r="C292" s="15" t="s">
        <v>254</v>
      </c>
      <c r="D292" s="9"/>
      <c r="F292" s="15" t="s">
        <v>214</v>
      </c>
      <c r="G292" s="15" t="s">
        <v>268</v>
      </c>
      <c r="H292" s="9" t="s">
        <v>204</v>
      </c>
      <c r="I292" s="9"/>
      <c r="J292" s="15" t="s">
        <v>139</v>
      </c>
      <c r="L292" s="15" t="s">
        <v>183</v>
      </c>
    </row>
    <row r="294" spans="1:12" ht="12.75">
      <c r="A294" s="18">
        <v>11</v>
      </c>
      <c r="B294" s="1" t="s">
        <v>383</v>
      </c>
      <c r="C294" s="2" t="s">
        <v>0</v>
      </c>
      <c r="D294" s="9" t="s">
        <v>416</v>
      </c>
      <c r="E294" s="9" t="s">
        <v>416</v>
      </c>
      <c r="F294" s="9" t="s">
        <v>0</v>
      </c>
      <c r="G294" s="9" t="s">
        <v>0</v>
      </c>
      <c r="H294" s="9" t="s">
        <v>416</v>
      </c>
      <c r="I294" s="9" t="s">
        <v>416</v>
      </c>
      <c r="J294" s="9" t="s">
        <v>416</v>
      </c>
      <c r="K294" s="9" t="s">
        <v>416</v>
      </c>
      <c r="L294" s="9" t="s">
        <v>416</v>
      </c>
    </row>
    <row r="296" spans="1:2" ht="12.75">
      <c r="A296" s="18">
        <v>12</v>
      </c>
      <c r="B296" s="5" t="s">
        <v>384</v>
      </c>
    </row>
    <row r="297" spans="2:12" ht="25.5">
      <c r="B297" s="2" t="s">
        <v>385</v>
      </c>
      <c r="C297" s="1" t="s">
        <v>200</v>
      </c>
      <c r="D297" s="9" t="s">
        <v>9</v>
      </c>
      <c r="E297" s="1" t="s">
        <v>26</v>
      </c>
      <c r="F297" s="1" t="s">
        <v>39</v>
      </c>
      <c r="G297" s="9" t="s">
        <v>55</v>
      </c>
      <c r="H297" s="9" t="s">
        <v>76</v>
      </c>
      <c r="I297" s="9" t="s">
        <v>96</v>
      </c>
      <c r="J297" s="9" t="s">
        <v>110</v>
      </c>
      <c r="K297" s="2" t="s">
        <v>123</v>
      </c>
      <c r="L297" s="9" t="s">
        <v>158</v>
      </c>
    </row>
    <row r="298" spans="2:12" ht="12.75">
      <c r="B298" s="2" t="s">
        <v>386</v>
      </c>
      <c r="C298" s="1" t="s">
        <v>14</v>
      </c>
      <c r="D298" s="1" t="s">
        <v>205</v>
      </c>
      <c r="E298" s="1" t="s">
        <v>14</v>
      </c>
      <c r="F298" s="1" t="s">
        <v>14</v>
      </c>
      <c r="G298" s="1" t="s">
        <v>205</v>
      </c>
      <c r="H298" s="1" t="s">
        <v>14</v>
      </c>
      <c r="I298" s="1" t="s">
        <v>14</v>
      </c>
      <c r="J298" s="1" t="s">
        <v>205</v>
      </c>
      <c r="K298" s="1" t="s">
        <v>128</v>
      </c>
      <c r="L298" s="1" t="s">
        <v>14</v>
      </c>
    </row>
    <row r="299" spans="2:11" ht="12.75">
      <c r="B299" s="2" t="s">
        <v>387</v>
      </c>
      <c r="K299" s="9" t="s">
        <v>416</v>
      </c>
    </row>
    <row r="300" spans="2:11" ht="12.75">
      <c r="B300" s="2" t="s">
        <v>388</v>
      </c>
      <c r="D300" s="9" t="s">
        <v>0</v>
      </c>
      <c r="J300" s="9" t="s">
        <v>416</v>
      </c>
      <c r="K300" s="9" t="s">
        <v>416</v>
      </c>
    </row>
    <row r="301" spans="2:12" ht="12.75">
      <c r="B301" s="2" t="s">
        <v>385</v>
      </c>
      <c r="D301" s="1" t="s">
        <v>10</v>
      </c>
      <c r="E301" s="1" t="s">
        <v>27</v>
      </c>
      <c r="F301" s="1" t="s">
        <v>40</v>
      </c>
      <c r="G301" s="1" t="s">
        <v>56</v>
      </c>
      <c r="H301" s="1" t="s">
        <v>77</v>
      </c>
      <c r="I301" s="1" t="s">
        <v>97</v>
      </c>
      <c r="J301" s="1" t="s">
        <v>111</v>
      </c>
      <c r="K301" s="1" t="s">
        <v>124</v>
      </c>
      <c r="L301" s="1" t="s">
        <v>159</v>
      </c>
    </row>
    <row r="302" spans="2:12" ht="12.75">
      <c r="B302" s="2" t="s">
        <v>386</v>
      </c>
      <c r="D302" s="1" t="s">
        <v>205</v>
      </c>
      <c r="E302" s="1" t="s">
        <v>14</v>
      </c>
      <c r="F302" s="1" t="s">
        <v>14</v>
      </c>
      <c r="G302" s="1" t="s">
        <v>205</v>
      </c>
      <c r="H302" s="1" t="s">
        <v>14</v>
      </c>
      <c r="I302" s="1" t="s">
        <v>14</v>
      </c>
      <c r="J302" s="1" t="s">
        <v>14</v>
      </c>
      <c r="K302" s="1" t="s">
        <v>128</v>
      </c>
      <c r="L302" s="1" t="s">
        <v>14</v>
      </c>
    </row>
    <row r="303" spans="2:11" ht="12.75">
      <c r="B303" s="2" t="s">
        <v>387</v>
      </c>
      <c r="K303" s="9" t="s">
        <v>416</v>
      </c>
    </row>
    <row r="304" spans="2:11" ht="12.75">
      <c r="B304" s="2" t="s">
        <v>388</v>
      </c>
      <c r="D304" s="9" t="s">
        <v>0</v>
      </c>
      <c r="K304" s="9" t="s">
        <v>416</v>
      </c>
    </row>
    <row r="305" spans="2:12" ht="12.75">
      <c r="B305" s="2" t="s">
        <v>385</v>
      </c>
      <c r="D305" s="1" t="s">
        <v>11</v>
      </c>
      <c r="E305" s="1" t="s">
        <v>28</v>
      </c>
      <c r="F305" s="1" t="s">
        <v>41</v>
      </c>
      <c r="G305" s="1" t="s">
        <v>57</v>
      </c>
      <c r="H305" s="1"/>
      <c r="I305" s="1" t="s">
        <v>98</v>
      </c>
      <c r="J305" s="1"/>
      <c r="K305" s="1" t="s">
        <v>125</v>
      </c>
      <c r="L305" s="1" t="s">
        <v>160</v>
      </c>
    </row>
    <row r="306" spans="2:12" ht="12.75">
      <c r="B306" s="2" t="s">
        <v>386</v>
      </c>
      <c r="D306" s="1" t="s">
        <v>205</v>
      </c>
      <c r="E306" s="1" t="s">
        <v>14</v>
      </c>
      <c r="F306" s="1" t="s">
        <v>14</v>
      </c>
      <c r="G306" s="1" t="s">
        <v>205</v>
      </c>
      <c r="I306" s="1" t="s">
        <v>14</v>
      </c>
      <c r="K306" s="1" t="s">
        <v>128</v>
      </c>
      <c r="L306" s="1" t="s">
        <v>14</v>
      </c>
    </row>
    <row r="307" spans="2:11" ht="12.75">
      <c r="B307" s="2" t="s">
        <v>387</v>
      </c>
      <c r="K307" s="9" t="s">
        <v>416</v>
      </c>
    </row>
    <row r="308" spans="2:11" ht="12.75">
      <c r="B308" s="2" t="s">
        <v>388</v>
      </c>
      <c r="D308" s="9" t="s">
        <v>0</v>
      </c>
      <c r="K308" s="9" t="s">
        <v>416</v>
      </c>
    </row>
    <row r="309" spans="2:12" ht="12.75">
      <c r="B309" s="2" t="s">
        <v>385</v>
      </c>
      <c r="D309" s="1" t="s">
        <v>12</v>
      </c>
      <c r="E309" s="1" t="s">
        <v>29</v>
      </c>
      <c r="F309" s="9" t="s">
        <v>42</v>
      </c>
      <c r="G309" s="9" t="s">
        <v>58</v>
      </c>
      <c r="H309" s="9"/>
      <c r="I309" s="1" t="s">
        <v>99</v>
      </c>
      <c r="J309" s="9"/>
      <c r="K309" s="1" t="s">
        <v>126</v>
      </c>
      <c r="L309" s="1" t="s">
        <v>161</v>
      </c>
    </row>
    <row r="310" spans="2:12" ht="12.75">
      <c r="B310" s="2" t="s">
        <v>386</v>
      </c>
      <c r="D310" s="1" t="s">
        <v>14</v>
      </c>
      <c r="E310" s="1" t="s">
        <v>14</v>
      </c>
      <c r="F310" s="1" t="s">
        <v>14</v>
      </c>
      <c r="G310" s="1" t="s">
        <v>205</v>
      </c>
      <c r="I310" s="1" t="s">
        <v>14</v>
      </c>
      <c r="K310" s="1" t="s">
        <v>128</v>
      </c>
      <c r="L310" s="1" t="s">
        <v>14</v>
      </c>
    </row>
    <row r="311" spans="2:11" ht="12.75">
      <c r="B311" s="2" t="s">
        <v>387</v>
      </c>
      <c r="K311" s="9" t="s">
        <v>416</v>
      </c>
    </row>
    <row r="312" spans="2:11" ht="12.75">
      <c r="B312" s="2" t="s">
        <v>388</v>
      </c>
      <c r="K312" s="9" t="s">
        <v>416</v>
      </c>
    </row>
    <row r="313" spans="2:12" ht="12.75">
      <c r="B313" s="2" t="s">
        <v>385</v>
      </c>
      <c r="D313" s="1" t="s">
        <v>13</v>
      </c>
      <c r="E313" s="1" t="s">
        <v>30</v>
      </c>
      <c r="F313" s="9" t="s">
        <v>43</v>
      </c>
      <c r="G313" s="9" t="s">
        <v>59</v>
      </c>
      <c r="H313" s="9"/>
      <c r="I313" s="1" t="s">
        <v>100</v>
      </c>
      <c r="J313" s="9"/>
      <c r="K313" s="1" t="s">
        <v>127</v>
      </c>
      <c r="L313" s="9" t="s">
        <v>162</v>
      </c>
    </row>
    <row r="314" spans="2:12" ht="12.75">
      <c r="B314" s="2" t="s">
        <v>386</v>
      </c>
      <c r="D314" s="1" t="s">
        <v>14</v>
      </c>
      <c r="E314" s="1" t="s">
        <v>14</v>
      </c>
      <c r="F314" s="1" t="s">
        <v>14</v>
      </c>
      <c r="G314" s="1" t="s">
        <v>205</v>
      </c>
      <c r="I314" s="1" t="s">
        <v>14</v>
      </c>
      <c r="K314" s="1" t="s">
        <v>128</v>
      </c>
      <c r="L314" s="1" t="s">
        <v>14</v>
      </c>
    </row>
    <row r="315" spans="2:11" ht="12.75">
      <c r="B315" s="2" t="s">
        <v>387</v>
      </c>
      <c r="K315" s="9" t="s">
        <v>416</v>
      </c>
    </row>
    <row r="316" spans="2:11" ht="12.75">
      <c r="B316" s="2" t="s">
        <v>388</v>
      </c>
      <c r="K316" s="9" t="s">
        <v>416</v>
      </c>
    </row>
    <row r="317" spans="2:10" ht="12.75">
      <c r="B317" s="2" t="s">
        <v>288</v>
      </c>
      <c r="E317" s="9" t="s">
        <v>31</v>
      </c>
      <c r="J317" s="1" t="s">
        <v>112</v>
      </c>
    </row>
    <row r="319" ht="12.75">
      <c r="B319" s="38" t="s">
        <v>389</v>
      </c>
    </row>
    <row r="320" ht="12.75">
      <c r="B320" s="38"/>
    </row>
    <row r="321" spans="1:2" ht="12.75">
      <c r="A321" s="18">
        <v>13</v>
      </c>
      <c r="B321" s="1" t="s">
        <v>397</v>
      </c>
    </row>
    <row r="322" ht="12.75">
      <c r="B322" s="1" t="s">
        <v>390</v>
      </c>
    </row>
    <row r="323" spans="2:12" ht="12.75">
      <c r="B323" s="1" t="s">
        <v>391</v>
      </c>
      <c r="C323" s="15" t="s">
        <v>201</v>
      </c>
      <c r="D323" s="1" t="s">
        <v>15</v>
      </c>
      <c r="E323" s="1" t="s">
        <v>32</v>
      </c>
      <c r="F323" s="1" t="s">
        <v>44</v>
      </c>
      <c r="G323" s="1" t="s">
        <v>60</v>
      </c>
      <c r="H323" s="1" t="s">
        <v>60</v>
      </c>
      <c r="I323" s="1" t="s">
        <v>104</v>
      </c>
      <c r="J323" s="1" t="s">
        <v>113</v>
      </c>
      <c r="K323" s="1" t="s">
        <v>129</v>
      </c>
      <c r="L323" s="1" t="s">
        <v>163</v>
      </c>
    </row>
    <row r="324" spans="2:11" ht="12.75">
      <c r="B324" s="2" t="s">
        <v>392</v>
      </c>
      <c r="C324" s="12">
        <v>1953</v>
      </c>
      <c r="D324" s="44">
        <v>35088</v>
      </c>
      <c r="G324" s="9">
        <v>1969</v>
      </c>
      <c r="H324" s="11">
        <v>1920</v>
      </c>
      <c r="I324" s="9">
        <v>1952</v>
      </c>
      <c r="J324" s="9">
        <v>1911</v>
      </c>
      <c r="K324" s="9">
        <v>1925</v>
      </c>
    </row>
    <row r="325" spans="2:12" ht="12.75">
      <c r="B325" s="2" t="s">
        <v>393</v>
      </c>
      <c r="C325" s="2" t="s">
        <v>416</v>
      </c>
      <c r="D325" s="9" t="s">
        <v>416</v>
      </c>
      <c r="E325" s="9" t="s">
        <v>416</v>
      </c>
      <c r="F325" s="9" t="s">
        <v>416</v>
      </c>
      <c r="G325" s="9" t="s">
        <v>416</v>
      </c>
      <c r="H325" s="9" t="s">
        <v>416</v>
      </c>
      <c r="I325" s="9" t="s">
        <v>0</v>
      </c>
      <c r="J325" s="9" t="s">
        <v>416</v>
      </c>
      <c r="K325" s="9" t="s">
        <v>416</v>
      </c>
      <c r="L325" s="9" t="s">
        <v>416</v>
      </c>
    </row>
    <row r="326" spans="2:12" ht="12.75">
      <c r="B326" s="1" t="s">
        <v>394</v>
      </c>
      <c r="C326" s="2" t="s">
        <v>416</v>
      </c>
      <c r="D326" s="9" t="s">
        <v>0</v>
      </c>
      <c r="E326" s="9" t="s">
        <v>0</v>
      </c>
      <c r="F326" s="9" t="s">
        <v>0</v>
      </c>
      <c r="G326" s="9" t="s">
        <v>0</v>
      </c>
      <c r="H326" s="9" t="s">
        <v>0</v>
      </c>
      <c r="I326" s="9" t="s">
        <v>0</v>
      </c>
      <c r="J326" s="9" t="s">
        <v>0</v>
      </c>
      <c r="K326" s="9" t="s">
        <v>0</v>
      </c>
      <c r="L326" s="9" t="s">
        <v>416</v>
      </c>
    </row>
    <row r="327" ht="12.75">
      <c r="B327" s="1" t="s">
        <v>395</v>
      </c>
    </row>
    <row r="328" spans="2:12" ht="12.75">
      <c r="B328" s="1" t="s">
        <v>391</v>
      </c>
      <c r="C328" s="15" t="s">
        <v>202</v>
      </c>
      <c r="D328" s="1" t="s">
        <v>15</v>
      </c>
      <c r="E328" s="1" t="s">
        <v>32</v>
      </c>
      <c r="F328" s="1" t="s">
        <v>45</v>
      </c>
      <c r="G328" s="1" t="s">
        <v>60</v>
      </c>
      <c r="I328" s="15" t="s">
        <v>101</v>
      </c>
      <c r="J328" s="1" t="s">
        <v>113</v>
      </c>
      <c r="K328" s="1" t="s">
        <v>129</v>
      </c>
      <c r="L328" s="1" t="s">
        <v>163</v>
      </c>
    </row>
    <row r="329" spans="2:11" ht="12.75">
      <c r="B329" s="2" t="s">
        <v>392</v>
      </c>
      <c r="C329" s="12">
        <v>1974</v>
      </c>
      <c r="D329" s="44">
        <v>35088</v>
      </c>
      <c r="F329" s="11">
        <v>2008</v>
      </c>
      <c r="G329" s="9">
        <v>1969</v>
      </c>
      <c r="I329" s="15" t="s">
        <v>102</v>
      </c>
      <c r="J329" s="9">
        <v>1911</v>
      </c>
      <c r="K329" s="9">
        <v>1925</v>
      </c>
    </row>
    <row r="330" spans="2:12" ht="12.75">
      <c r="B330" s="2" t="s">
        <v>393</v>
      </c>
      <c r="C330" s="2" t="s">
        <v>416</v>
      </c>
      <c r="D330" s="9" t="s">
        <v>416</v>
      </c>
      <c r="E330" s="9" t="s">
        <v>416</v>
      </c>
      <c r="F330" s="9" t="s">
        <v>416</v>
      </c>
      <c r="G330" s="9" t="s">
        <v>416</v>
      </c>
      <c r="I330" s="15" t="s">
        <v>0</v>
      </c>
      <c r="J330" s="9" t="s">
        <v>416</v>
      </c>
      <c r="K330" s="9" t="s">
        <v>416</v>
      </c>
      <c r="L330" s="9" t="s">
        <v>416</v>
      </c>
    </row>
    <row r="331" spans="2:12" ht="12.75">
      <c r="B331" s="1" t="s">
        <v>394</v>
      </c>
      <c r="C331" s="2" t="s">
        <v>416</v>
      </c>
      <c r="D331" s="9" t="s">
        <v>0</v>
      </c>
      <c r="E331" s="9" t="s">
        <v>0</v>
      </c>
      <c r="F331" s="9" t="s">
        <v>416</v>
      </c>
      <c r="G331" s="9" t="s">
        <v>0</v>
      </c>
      <c r="I331" s="15" t="s">
        <v>0</v>
      </c>
      <c r="J331" s="9" t="s">
        <v>0</v>
      </c>
      <c r="K331" s="9" t="s">
        <v>0</v>
      </c>
      <c r="L331" s="9" t="s">
        <v>416</v>
      </c>
    </row>
    <row r="333" spans="1:8" ht="12.75">
      <c r="A333" s="18">
        <v>14</v>
      </c>
      <c r="B333" s="1" t="s">
        <v>396</v>
      </c>
      <c r="D333" s="9"/>
      <c r="E333" s="1"/>
      <c r="F333" s="1"/>
      <c r="G333" s="1"/>
      <c r="H333" s="1"/>
    </row>
    <row r="334" spans="2:11" ht="12.75">
      <c r="B334" s="1" t="s">
        <v>78</v>
      </c>
      <c r="C334" s="2" t="s">
        <v>0</v>
      </c>
      <c r="D334" s="9"/>
      <c r="E334" s="1"/>
      <c r="F334" s="1"/>
      <c r="G334" s="1" t="s">
        <v>0</v>
      </c>
      <c r="H334" s="1" t="s">
        <v>0</v>
      </c>
      <c r="J334" s="9" t="s">
        <v>0</v>
      </c>
      <c r="K334" s="9" t="s">
        <v>0</v>
      </c>
    </row>
    <row r="335" spans="2:8" ht="12.75">
      <c r="B335" s="1" t="s">
        <v>79</v>
      </c>
      <c r="D335" s="9" t="s">
        <v>0</v>
      </c>
      <c r="E335" s="1"/>
      <c r="F335" s="1"/>
      <c r="G335" s="1" t="s">
        <v>0</v>
      </c>
      <c r="H335" s="1"/>
    </row>
    <row r="336" spans="2:8" ht="12.75">
      <c r="B336" s="1" t="s">
        <v>80</v>
      </c>
      <c r="C336" s="2" t="s">
        <v>0</v>
      </c>
      <c r="D336" s="9"/>
      <c r="E336" s="1"/>
      <c r="F336" s="1"/>
      <c r="G336" s="1" t="s">
        <v>0</v>
      </c>
      <c r="H336" s="1"/>
    </row>
    <row r="337" spans="2:12" ht="12.75">
      <c r="B337" s="1" t="s">
        <v>81</v>
      </c>
      <c r="D337" s="9"/>
      <c r="E337" s="1"/>
      <c r="F337" s="1" t="s">
        <v>0</v>
      </c>
      <c r="G337" s="1"/>
      <c r="H337" s="1"/>
      <c r="J337" s="9" t="s">
        <v>0</v>
      </c>
      <c r="L337" s="9" t="s">
        <v>0</v>
      </c>
    </row>
    <row r="338" spans="2:8" ht="12.75">
      <c r="B338" s="1" t="s">
        <v>82</v>
      </c>
      <c r="C338" s="2" t="s">
        <v>0</v>
      </c>
      <c r="D338" s="9"/>
      <c r="E338" s="1"/>
      <c r="F338" s="1"/>
      <c r="G338" s="1"/>
      <c r="H338" s="1"/>
    </row>
    <row r="339" spans="2:8" ht="12.75">
      <c r="B339" s="1" t="s">
        <v>83</v>
      </c>
      <c r="D339" s="9"/>
      <c r="E339" s="1"/>
      <c r="F339" s="1"/>
      <c r="G339" s="1" t="s">
        <v>0</v>
      </c>
      <c r="H339" s="1" t="s">
        <v>0</v>
      </c>
    </row>
    <row r="340" spans="2:11" ht="12.75">
      <c r="B340" s="1" t="s">
        <v>84</v>
      </c>
      <c r="C340" s="2" t="s">
        <v>0</v>
      </c>
      <c r="D340" s="9"/>
      <c r="E340" s="1" t="s">
        <v>0</v>
      </c>
      <c r="F340" s="1"/>
      <c r="G340" s="1" t="s">
        <v>0</v>
      </c>
      <c r="H340" s="1"/>
      <c r="K340" s="9" t="s">
        <v>0</v>
      </c>
    </row>
    <row r="341" spans="2:9" ht="12.75">
      <c r="B341" s="1" t="s">
        <v>85</v>
      </c>
      <c r="D341" s="9"/>
      <c r="E341" s="1"/>
      <c r="F341" s="1"/>
      <c r="G341" s="1"/>
      <c r="H341" s="1"/>
      <c r="I341" s="9" t="s">
        <v>0</v>
      </c>
    </row>
    <row r="342" spans="2:10" ht="12.75">
      <c r="B342" s="1" t="s">
        <v>288</v>
      </c>
      <c r="D342" s="9"/>
      <c r="E342" s="1"/>
      <c r="F342" s="1"/>
      <c r="G342" s="1"/>
      <c r="H342" s="1"/>
      <c r="I342" s="9" t="s">
        <v>103</v>
      </c>
      <c r="J342" s="9" t="s">
        <v>114</v>
      </c>
    </row>
    <row r="344" spans="1:8" ht="12.75">
      <c r="A344" s="18">
        <v>15</v>
      </c>
      <c r="B344" s="1" t="s">
        <v>398</v>
      </c>
      <c r="D344" s="9"/>
      <c r="E344" s="1"/>
      <c r="F344" s="1"/>
      <c r="G344" s="1"/>
      <c r="H344" s="1"/>
    </row>
    <row r="345" spans="2:10" ht="12.75">
      <c r="B345" s="1" t="s">
        <v>78</v>
      </c>
      <c r="D345" s="9"/>
      <c r="E345" s="1"/>
      <c r="F345" s="1"/>
      <c r="G345" s="1" t="s">
        <v>0</v>
      </c>
      <c r="H345" s="1"/>
      <c r="J345" s="9" t="s">
        <v>0</v>
      </c>
    </row>
    <row r="346" spans="2:8" ht="12.75">
      <c r="B346" s="1" t="s">
        <v>79</v>
      </c>
      <c r="D346" s="9" t="s">
        <v>0</v>
      </c>
      <c r="E346" s="1"/>
      <c r="F346" s="1"/>
      <c r="G346" s="1"/>
      <c r="H346" s="1"/>
    </row>
    <row r="347" spans="2:8" ht="12.75">
      <c r="B347" s="1" t="s">
        <v>80</v>
      </c>
      <c r="C347" s="2" t="s">
        <v>0</v>
      </c>
      <c r="D347" s="9"/>
      <c r="E347" s="1"/>
      <c r="F347" s="1"/>
      <c r="G347" s="1" t="s">
        <v>0</v>
      </c>
      <c r="H347" s="1"/>
    </row>
    <row r="348" spans="2:12" ht="12.75">
      <c r="B348" s="1" t="s">
        <v>81</v>
      </c>
      <c r="D348" s="9"/>
      <c r="E348" s="1"/>
      <c r="F348" s="1" t="s">
        <v>0</v>
      </c>
      <c r="G348" s="1"/>
      <c r="H348" s="1"/>
      <c r="J348" s="9" t="s">
        <v>0</v>
      </c>
      <c r="L348" s="9" t="s">
        <v>0</v>
      </c>
    </row>
    <row r="349" spans="2:8" ht="12.75">
      <c r="B349" s="1" t="s">
        <v>82</v>
      </c>
      <c r="D349" s="9"/>
      <c r="E349" s="1"/>
      <c r="F349" s="1"/>
      <c r="G349" s="1"/>
      <c r="H349" s="1"/>
    </row>
    <row r="350" spans="2:9" ht="12.75">
      <c r="B350" s="1" t="s">
        <v>83</v>
      </c>
      <c r="D350" s="9"/>
      <c r="E350" s="1" t="s">
        <v>0</v>
      </c>
      <c r="F350" s="1"/>
      <c r="G350" s="1" t="s">
        <v>0</v>
      </c>
      <c r="H350" s="1" t="s">
        <v>0</v>
      </c>
      <c r="I350" s="1" t="s">
        <v>0</v>
      </c>
    </row>
    <row r="351" spans="2:11" ht="12.75">
      <c r="B351" s="1" t="s">
        <v>84</v>
      </c>
      <c r="D351" s="9"/>
      <c r="E351" s="1"/>
      <c r="F351" s="1"/>
      <c r="G351" s="1" t="s">
        <v>0</v>
      </c>
      <c r="H351" s="1"/>
      <c r="K351" s="9" t="s">
        <v>0</v>
      </c>
    </row>
    <row r="352" spans="2:9" ht="12.75">
      <c r="B352" s="1" t="s">
        <v>85</v>
      </c>
      <c r="D352" s="9"/>
      <c r="E352" s="1"/>
      <c r="F352" s="1"/>
      <c r="G352" s="1"/>
      <c r="H352" s="1"/>
      <c r="I352" s="9" t="s">
        <v>0</v>
      </c>
    </row>
    <row r="353" spans="2:10" ht="12.75">
      <c r="B353" s="1" t="s">
        <v>288</v>
      </c>
      <c r="D353" s="9"/>
      <c r="E353" s="1"/>
      <c r="F353" s="1"/>
      <c r="G353" s="1"/>
      <c r="H353" s="1"/>
      <c r="I353" s="9" t="s">
        <v>105</v>
      </c>
      <c r="J353" s="9" t="s">
        <v>114</v>
      </c>
    </row>
    <row r="355" spans="1:2" ht="12.75">
      <c r="A355" s="18">
        <v>16</v>
      </c>
      <c r="B355" s="1" t="s">
        <v>399</v>
      </c>
    </row>
    <row r="356" spans="2:12" ht="12.75">
      <c r="B356" s="1" t="s">
        <v>400</v>
      </c>
      <c r="C356" s="9" t="s">
        <v>0</v>
      </c>
      <c r="D356" s="9" t="s">
        <v>0</v>
      </c>
      <c r="E356" s="9" t="s">
        <v>0</v>
      </c>
      <c r="F356" s="9" t="s">
        <v>0</v>
      </c>
      <c r="G356" s="9" t="s">
        <v>0</v>
      </c>
      <c r="H356" s="9" t="s">
        <v>0</v>
      </c>
      <c r="I356" s="9" t="s">
        <v>0</v>
      </c>
      <c r="J356" s="9" t="s">
        <v>0</v>
      </c>
      <c r="K356" s="9" t="s">
        <v>0</v>
      </c>
      <c r="L356" s="9" t="s">
        <v>0</v>
      </c>
    </row>
    <row r="357" spans="2:12" ht="12.75">
      <c r="B357" s="1" t="s">
        <v>401</v>
      </c>
      <c r="C357" s="9" t="s">
        <v>416</v>
      </c>
      <c r="D357" s="9" t="s">
        <v>416</v>
      </c>
      <c r="E357" s="9" t="s">
        <v>416</v>
      </c>
      <c r="F357" s="9" t="s">
        <v>0</v>
      </c>
      <c r="G357" s="9" t="s">
        <v>0</v>
      </c>
      <c r="H357" s="9" t="s">
        <v>416</v>
      </c>
      <c r="I357" s="9" t="s">
        <v>0</v>
      </c>
      <c r="J357" s="9" t="s">
        <v>416</v>
      </c>
      <c r="K357" s="9" t="s">
        <v>0</v>
      </c>
      <c r="L357" s="9" t="s">
        <v>0</v>
      </c>
    </row>
    <row r="358" spans="2:12" ht="12.75">
      <c r="B358" s="1" t="s">
        <v>402</v>
      </c>
      <c r="C358" s="9" t="s">
        <v>0</v>
      </c>
      <c r="D358" s="9" t="s">
        <v>0</v>
      </c>
      <c r="E358" s="9" t="s">
        <v>0</v>
      </c>
      <c r="F358" s="9" t="s">
        <v>0</v>
      </c>
      <c r="G358" s="9" t="s">
        <v>0</v>
      </c>
      <c r="H358" s="9" t="s">
        <v>0</v>
      </c>
      <c r="I358" s="9" t="s">
        <v>0</v>
      </c>
      <c r="J358" s="9" t="s">
        <v>0</v>
      </c>
      <c r="K358" s="9" t="s">
        <v>0</v>
      </c>
      <c r="L358" s="9" t="s">
        <v>0</v>
      </c>
    </row>
    <row r="359" spans="2:9" ht="12.75">
      <c r="B359" s="1" t="s">
        <v>288</v>
      </c>
      <c r="D359" s="9"/>
      <c r="E359" s="9"/>
      <c r="F359" s="9"/>
      <c r="G359" s="9" t="s">
        <v>61</v>
      </c>
      <c r="I359" s="9" t="s">
        <v>106</v>
      </c>
    </row>
    <row r="361" spans="1:2" ht="12.75">
      <c r="A361" s="18">
        <v>17</v>
      </c>
      <c r="B361" s="1" t="s">
        <v>403</v>
      </c>
    </row>
    <row r="362" spans="2:12" ht="12.75">
      <c r="B362" s="1" t="s">
        <v>404</v>
      </c>
      <c r="C362" s="2" t="s">
        <v>8</v>
      </c>
      <c r="D362" s="9" t="s">
        <v>0</v>
      </c>
      <c r="E362" s="9" t="s">
        <v>416</v>
      </c>
      <c r="F362" s="9" t="s">
        <v>0</v>
      </c>
      <c r="G362" s="9" t="s">
        <v>416</v>
      </c>
      <c r="H362" s="9" t="s">
        <v>416</v>
      </c>
      <c r="I362" s="9" t="s">
        <v>0</v>
      </c>
      <c r="J362" s="9" t="s">
        <v>8</v>
      </c>
      <c r="K362" s="9" t="s">
        <v>0</v>
      </c>
      <c r="L362" s="9" t="s">
        <v>0</v>
      </c>
    </row>
    <row r="363" spans="2:12" ht="12.75">
      <c r="B363" s="2" t="s">
        <v>405</v>
      </c>
      <c r="C363" s="2" t="s">
        <v>416</v>
      </c>
      <c r="D363" s="9" t="s">
        <v>0</v>
      </c>
      <c r="E363" s="9" t="s">
        <v>416</v>
      </c>
      <c r="F363" s="9" t="s">
        <v>416</v>
      </c>
      <c r="G363" s="9" t="s">
        <v>416</v>
      </c>
      <c r="H363" s="9" t="s">
        <v>416</v>
      </c>
      <c r="I363" s="9" t="s">
        <v>0</v>
      </c>
      <c r="J363" s="9" t="s">
        <v>416</v>
      </c>
      <c r="K363" s="9" t="s">
        <v>0</v>
      </c>
      <c r="L363" s="9" t="s">
        <v>416</v>
      </c>
    </row>
    <row r="364" spans="2:12" ht="12.75">
      <c r="B364" s="1" t="s">
        <v>406</v>
      </c>
      <c r="D364" s="9" t="s">
        <v>0</v>
      </c>
      <c r="E364" s="9"/>
      <c r="F364" s="9" t="s">
        <v>0</v>
      </c>
      <c r="I364" s="9" t="s">
        <v>0</v>
      </c>
      <c r="J364" s="9" t="s">
        <v>8</v>
      </c>
      <c r="K364" s="9" t="s">
        <v>0</v>
      </c>
      <c r="L364" s="9" t="s">
        <v>0</v>
      </c>
    </row>
    <row r="365" spans="2:12" ht="12.75">
      <c r="B365" s="2" t="s">
        <v>407</v>
      </c>
      <c r="D365" s="9" t="s">
        <v>0</v>
      </c>
      <c r="F365" s="9"/>
      <c r="I365" s="9" t="s">
        <v>0</v>
      </c>
      <c r="J365" s="9" t="s">
        <v>0</v>
      </c>
      <c r="K365" s="9" t="s">
        <v>0</v>
      </c>
      <c r="L365" s="9"/>
    </row>
    <row r="366" spans="2:11" ht="12.75">
      <c r="B366" s="2" t="s">
        <v>288</v>
      </c>
      <c r="D366" s="15" t="s">
        <v>16</v>
      </c>
      <c r="I366" s="9" t="s">
        <v>107</v>
      </c>
      <c r="J366" s="9" t="s">
        <v>108</v>
      </c>
      <c r="K366" s="9" t="s">
        <v>130</v>
      </c>
    </row>
    <row r="368" spans="1:2" ht="12.75">
      <c r="A368" s="18">
        <v>18</v>
      </c>
      <c r="B368" s="1" t="s">
        <v>408</v>
      </c>
    </row>
    <row r="369" ht="12.75">
      <c r="B369" s="2" t="s">
        <v>409</v>
      </c>
    </row>
    <row r="370" spans="2:12" ht="12.75">
      <c r="B370" s="1" t="s">
        <v>296</v>
      </c>
      <c r="D370" s="1" t="s">
        <v>17</v>
      </c>
      <c r="E370" s="9" t="s">
        <v>33</v>
      </c>
      <c r="F370" s="9" t="s">
        <v>46</v>
      </c>
      <c r="H370" s="9" t="s">
        <v>148</v>
      </c>
      <c r="I370" s="15" t="s">
        <v>153</v>
      </c>
      <c r="J370" s="9" t="s">
        <v>115</v>
      </c>
      <c r="K370" s="9" t="s">
        <v>131</v>
      </c>
      <c r="L370" s="9" t="s">
        <v>416</v>
      </c>
    </row>
    <row r="371" spans="2:12" ht="12.75">
      <c r="B371" s="1" t="s">
        <v>297</v>
      </c>
      <c r="E371" s="9" t="s">
        <v>33</v>
      </c>
      <c r="F371" s="9" t="s">
        <v>46</v>
      </c>
      <c r="H371" s="9" t="s">
        <v>148</v>
      </c>
      <c r="I371" s="15" t="s">
        <v>154</v>
      </c>
      <c r="J371" s="9" t="s">
        <v>115</v>
      </c>
      <c r="K371" s="9" t="s">
        <v>131</v>
      </c>
      <c r="L371" s="9" t="s">
        <v>8</v>
      </c>
    </row>
    <row r="372" spans="2:12" ht="12.75">
      <c r="B372" s="1" t="s">
        <v>298</v>
      </c>
      <c r="E372" s="9" t="s">
        <v>33</v>
      </c>
      <c r="F372" s="9" t="s">
        <v>46</v>
      </c>
      <c r="H372" s="9" t="s">
        <v>148</v>
      </c>
      <c r="I372" s="15" t="s">
        <v>155</v>
      </c>
      <c r="J372" s="9" t="s">
        <v>115</v>
      </c>
      <c r="K372" s="9" t="s">
        <v>131</v>
      </c>
      <c r="L372" s="9" t="s">
        <v>416</v>
      </c>
    </row>
    <row r="373" spans="2:12" ht="12.75">
      <c r="B373" s="1" t="s">
        <v>299</v>
      </c>
      <c r="E373" s="9" t="s">
        <v>33</v>
      </c>
      <c r="F373" s="9" t="s">
        <v>46</v>
      </c>
      <c r="H373" s="9" t="s">
        <v>148</v>
      </c>
      <c r="I373" s="15" t="s">
        <v>152</v>
      </c>
      <c r="J373" s="9" t="s">
        <v>108</v>
      </c>
      <c r="K373" s="9" t="s">
        <v>131</v>
      </c>
      <c r="L373" s="9" t="s">
        <v>416</v>
      </c>
    </row>
    <row r="374" spans="2:12" ht="12.75">
      <c r="B374" s="1" t="s">
        <v>300</v>
      </c>
      <c r="E374" s="9" t="s">
        <v>33</v>
      </c>
      <c r="F374" s="9" t="s">
        <v>46</v>
      </c>
      <c r="H374" s="9" t="s">
        <v>148</v>
      </c>
      <c r="I374" s="15" t="s">
        <v>154</v>
      </c>
      <c r="J374" s="9" t="s">
        <v>108</v>
      </c>
      <c r="K374" s="9" t="s">
        <v>131</v>
      </c>
      <c r="L374" s="9" t="s">
        <v>8</v>
      </c>
    </row>
    <row r="375" spans="2:12" ht="12.75">
      <c r="B375" s="1" t="s">
        <v>301</v>
      </c>
      <c r="E375" s="9" t="s">
        <v>33</v>
      </c>
      <c r="F375" s="9" t="s">
        <v>46</v>
      </c>
      <c r="H375" s="9" t="s">
        <v>148</v>
      </c>
      <c r="I375" s="15" t="s">
        <v>156</v>
      </c>
      <c r="J375" s="9" t="s">
        <v>108</v>
      </c>
      <c r="K375" s="9" t="s">
        <v>131</v>
      </c>
      <c r="L375" s="9" t="s">
        <v>416</v>
      </c>
    </row>
    <row r="376" spans="2:12" ht="12.75">
      <c r="B376" s="1" t="s">
        <v>302</v>
      </c>
      <c r="E376" s="9" t="s">
        <v>33</v>
      </c>
      <c r="F376" s="9" t="s">
        <v>46</v>
      </c>
      <c r="I376" s="15" t="s">
        <v>157</v>
      </c>
      <c r="L376" s="9" t="s">
        <v>8</v>
      </c>
    </row>
    <row r="377" spans="2:12" ht="12.75">
      <c r="B377" s="1" t="s">
        <v>303</v>
      </c>
      <c r="E377" s="9" t="s">
        <v>33</v>
      </c>
      <c r="F377" s="9" t="s">
        <v>46</v>
      </c>
      <c r="J377" s="9" t="s">
        <v>116</v>
      </c>
      <c r="L377" s="9" t="s">
        <v>8</v>
      </c>
    </row>
    <row r="378" spans="2:12" ht="12.75">
      <c r="B378" s="1" t="s">
        <v>304</v>
      </c>
      <c r="E378" s="9" t="s">
        <v>33</v>
      </c>
      <c r="F378" s="9" t="s">
        <v>46</v>
      </c>
      <c r="J378" s="9" t="s">
        <v>116</v>
      </c>
      <c r="K378" s="9" t="s">
        <v>132</v>
      </c>
      <c r="L378" s="9" t="s">
        <v>8</v>
      </c>
    </row>
    <row r="379" spans="2:12" ht="12.75">
      <c r="B379" s="1" t="s">
        <v>305</v>
      </c>
      <c r="E379" s="9" t="s">
        <v>33</v>
      </c>
      <c r="F379" s="9" t="s">
        <v>46</v>
      </c>
      <c r="I379" s="9" t="s">
        <v>167</v>
      </c>
      <c r="J379" s="9" t="s">
        <v>117</v>
      </c>
      <c r="L379" s="9" t="s">
        <v>8</v>
      </c>
    </row>
    <row r="380" spans="2:12" ht="12.75">
      <c r="B380" s="1" t="s">
        <v>306</v>
      </c>
      <c r="E380" s="9" t="s">
        <v>33</v>
      </c>
      <c r="F380" s="9" t="s">
        <v>46</v>
      </c>
      <c r="J380" s="9" t="s">
        <v>117</v>
      </c>
      <c r="L380" s="9" t="s">
        <v>8</v>
      </c>
    </row>
    <row r="381" ht="12.75">
      <c r="B381" s="2" t="s">
        <v>279</v>
      </c>
    </row>
    <row r="382" spans="2:12" ht="12.75">
      <c r="B382" s="1" t="s">
        <v>296</v>
      </c>
      <c r="C382" s="15" t="s">
        <v>255</v>
      </c>
      <c r="D382" s="1" t="s">
        <v>18</v>
      </c>
      <c r="G382" s="9" t="s">
        <v>62</v>
      </c>
      <c r="H382" s="9" t="s">
        <v>146</v>
      </c>
      <c r="I382" s="15" t="s">
        <v>164</v>
      </c>
      <c r="J382" s="9" t="s">
        <v>118</v>
      </c>
      <c r="L382" s="15" t="s">
        <v>184</v>
      </c>
    </row>
    <row r="383" spans="2:12" ht="12.75">
      <c r="B383" s="1" t="s">
        <v>297</v>
      </c>
      <c r="C383" s="15" t="s">
        <v>255</v>
      </c>
      <c r="D383" s="1" t="s">
        <v>18</v>
      </c>
      <c r="G383" s="9" t="s">
        <v>62</v>
      </c>
      <c r="H383" s="9" t="s">
        <v>147</v>
      </c>
      <c r="I383" s="15" t="s">
        <v>164</v>
      </c>
      <c r="J383" s="9" t="s">
        <v>118</v>
      </c>
      <c r="L383" s="9" t="s">
        <v>8</v>
      </c>
    </row>
    <row r="384" spans="2:12" ht="12.75">
      <c r="B384" s="1" t="s">
        <v>298</v>
      </c>
      <c r="C384" s="15" t="s">
        <v>255</v>
      </c>
      <c r="G384" s="9" t="s">
        <v>62</v>
      </c>
      <c r="H384" s="9" t="s">
        <v>147</v>
      </c>
      <c r="I384" s="9" t="s">
        <v>165</v>
      </c>
      <c r="J384" s="9" t="s">
        <v>118</v>
      </c>
      <c r="L384" s="15" t="s">
        <v>184</v>
      </c>
    </row>
    <row r="385" spans="2:12" ht="12.75">
      <c r="B385" s="1" t="s">
        <v>299</v>
      </c>
      <c r="C385" s="2" t="s">
        <v>8</v>
      </c>
      <c r="G385" s="9" t="s">
        <v>62</v>
      </c>
      <c r="H385" s="9" t="s">
        <v>147</v>
      </c>
      <c r="I385" s="15" t="s">
        <v>164</v>
      </c>
      <c r="J385" s="9" t="s">
        <v>108</v>
      </c>
      <c r="L385" s="15" t="s">
        <v>185</v>
      </c>
    </row>
    <row r="386" spans="2:12" ht="12.75">
      <c r="B386" s="1" t="s">
        <v>300</v>
      </c>
      <c r="C386" s="2" t="s">
        <v>8</v>
      </c>
      <c r="G386" s="9" t="s">
        <v>62</v>
      </c>
      <c r="H386" s="9" t="s">
        <v>147</v>
      </c>
      <c r="I386" s="15" t="s">
        <v>164</v>
      </c>
      <c r="J386" s="9" t="s">
        <v>108</v>
      </c>
      <c r="L386" s="9" t="s">
        <v>8</v>
      </c>
    </row>
    <row r="387" spans="2:12" ht="12.75">
      <c r="B387" s="1" t="s">
        <v>301</v>
      </c>
      <c r="C387" s="2" t="s">
        <v>8</v>
      </c>
      <c r="G387" s="9" t="s">
        <v>62</v>
      </c>
      <c r="H387" s="9" t="s">
        <v>147</v>
      </c>
      <c r="I387" s="15" t="s">
        <v>166</v>
      </c>
      <c r="J387" s="9" t="s">
        <v>108</v>
      </c>
      <c r="L387" s="15" t="s">
        <v>185</v>
      </c>
    </row>
    <row r="388" spans="2:10" ht="12.75">
      <c r="B388" s="1" t="s">
        <v>302</v>
      </c>
      <c r="C388" s="15" t="s">
        <v>256</v>
      </c>
      <c r="G388" s="9" t="s">
        <v>62</v>
      </c>
      <c r="H388" s="9" t="s">
        <v>149</v>
      </c>
      <c r="J388" s="9" t="s">
        <v>119</v>
      </c>
    </row>
    <row r="389" spans="2:10" ht="12.75">
      <c r="B389" s="1" t="s">
        <v>303</v>
      </c>
      <c r="C389" s="15" t="s">
        <v>255</v>
      </c>
      <c r="G389" s="9" t="s">
        <v>62</v>
      </c>
      <c r="H389" s="9" t="s">
        <v>8</v>
      </c>
      <c r="J389" s="9" t="s">
        <v>116</v>
      </c>
    </row>
    <row r="390" spans="2:10" ht="12.75">
      <c r="B390" s="1" t="s">
        <v>304</v>
      </c>
      <c r="C390" s="15" t="s">
        <v>257</v>
      </c>
      <c r="G390" s="9" t="s">
        <v>62</v>
      </c>
      <c r="H390" s="9" t="s">
        <v>86</v>
      </c>
      <c r="J390" s="9" t="s">
        <v>116</v>
      </c>
    </row>
    <row r="391" spans="2:10" ht="12.75">
      <c r="B391" s="1" t="s">
        <v>305</v>
      </c>
      <c r="C391" s="15" t="s">
        <v>258</v>
      </c>
      <c r="G391" s="9" t="s">
        <v>62</v>
      </c>
      <c r="H391" s="9" t="s">
        <v>150</v>
      </c>
      <c r="I391" s="15" t="s">
        <v>168</v>
      </c>
      <c r="J391" s="9" t="s">
        <v>117</v>
      </c>
    </row>
    <row r="392" spans="2:10" ht="12.75">
      <c r="B392" s="1" t="s">
        <v>306</v>
      </c>
      <c r="C392" s="15" t="s">
        <v>259</v>
      </c>
      <c r="G392" s="9" t="s">
        <v>62</v>
      </c>
      <c r="H392" s="9" t="s">
        <v>151</v>
      </c>
      <c r="J392" s="9" t="s">
        <v>117</v>
      </c>
    </row>
    <row r="393" spans="2:10" ht="12.75">
      <c r="B393" s="1" t="s">
        <v>288</v>
      </c>
      <c r="G393" s="9"/>
      <c r="H393" s="9"/>
      <c r="I393" s="15" t="s">
        <v>169</v>
      </c>
      <c r="J393" s="9"/>
    </row>
    <row r="395" spans="1:2" ht="12.75">
      <c r="A395" s="18">
        <v>19</v>
      </c>
      <c r="B395" s="1" t="s">
        <v>410</v>
      </c>
    </row>
    <row r="396" spans="2:12" ht="12.75">
      <c r="B396" s="1" t="s">
        <v>296</v>
      </c>
      <c r="C396" s="9" t="s">
        <v>19</v>
      </c>
      <c r="D396" s="9" t="s">
        <v>19</v>
      </c>
      <c r="E396" s="9" t="s">
        <v>19</v>
      </c>
      <c r="F396" s="9" t="s">
        <v>19</v>
      </c>
      <c r="G396" s="9" t="s">
        <v>19</v>
      </c>
      <c r="H396" s="9" t="s">
        <v>19</v>
      </c>
      <c r="I396" s="9" t="s">
        <v>19</v>
      </c>
      <c r="J396" s="9" t="s">
        <v>19</v>
      </c>
      <c r="K396" s="9" t="s">
        <v>19</v>
      </c>
      <c r="L396" s="9" t="s">
        <v>142</v>
      </c>
    </row>
    <row r="397" spans="2:12" ht="12.75">
      <c r="B397" s="1" t="s">
        <v>297</v>
      </c>
      <c r="C397" s="9" t="s">
        <v>19</v>
      </c>
      <c r="D397" s="9" t="s">
        <v>19</v>
      </c>
      <c r="E397" s="9" t="s">
        <v>19</v>
      </c>
      <c r="F397" s="9" t="s">
        <v>19</v>
      </c>
      <c r="G397" s="9" t="s">
        <v>19</v>
      </c>
      <c r="H397" s="9" t="s">
        <v>19</v>
      </c>
      <c r="I397" s="9" t="s">
        <v>19</v>
      </c>
      <c r="J397" s="9" t="s">
        <v>19</v>
      </c>
      <c r="K397" s="9" t="s">
        <v>19</v>
      </c>
      <c r="L397" s="9" t="s">
        <v>142</v>
      </c>
    </row>
    <row r="398" spans="2:12" ht="12.75">
      <c r="B398" s="1" t="s">
        <v>298</v>
      </c>
      <c r="C398" s="9" t="s">
        <v>19</v>
      </c>
      <c r="D398" s="9" t="s">
        <v>19</v>
      </c>
      <c r="E398" s="9" t="s">
        <v>19</v>
      </c>
      <c r="F398" s="9" t="s">
        <v>19</v>
      </c>
      <c r="G398" s="9" t="s">
        <v>19</v>
      </c>
      <c r="H398" s="9" t="s">
        <v>19</v>
      </c>
      <c r="I398" s="9" t="s">
        <v>19</v>
      </c>
      <c r="J398" s="9" t="s">
        <v>19</v>
      </c>
      <c r="K398" s="9" t="s">
        <v>19</v>
      </c>
      <c r="L398" s="9" t="s">
        <v>142</v>
      </c>
    </row>
    <row r="399" spans="2:12" ht="12.75">
      <c r="B399" s="1" t="s">
        <v>299</v>
      </c>
      <c r="C399" s="2" t="s">
        <v>8</v>
      </c>
      <c r="D399" s="9" t="s">
        <v>19</v>
      </c>
      <c r="E399" s="9" t="s">
        <v>19</v>
      </c>
      <c r="F399" s="9" t="s">
        <v>19</v>
      </c>
      <c r="G399" s="9" t="s">
        <v>19</v>
      </c>
      <c r="H399" s="9" t="s">
        <v>19</v>
      </c>
      <c r="I399" s="9" t="s">
        <v>19</v>
      </c>
      <c r="J399" s="2" t="s">
        <v>8</v>
      </c>
      <c r="K399" s="9" t="s">
        <v>19</v>
      </c>
      <c r="L399" s="9" t="s">
        <v>87</v>
      </c>
    </row>
    <row r="400" spans="2:12" ht="12.75">
      <c r="B400" s="1" t="s">
        <v>300</v>
      </c>
      <c r="C400" s="2" t="s">
        <v>8</v>
      </c>
      <c r="D400" s="9" t="s">
        <v>19</v>
      </c>
      <c r="E400" s="9" t="s">
        <v>19</v>
      </c>
      <c r="F400" s="9" t="s">
        <v>206</v>
      </c>
      <c r="G400" s="9" t="s">
        <v>19</v>
      </c>
      <c r="H400" s="9" t="s">
        <v>19</v>
      </c>
      <c r="I400" s="9" t="s">
        <v>19</v>
      </c>
      <c r="J400" s="2" t="s">
        <v>8</v>
      </c>
      <c r="K400" s="9" t="s">
        <v>19</v>
      </c>
      <c r="L400" s="9" t="s">
        <v>87</v>
      </c>
    </row>
    <row r="401" spans="2:12" ht="12.75">
      <c r="B401" s="1" t="s">
        <v>301</v>
      </c>
      <c r="C401" s="2" t="s">
        <v>8</v>
      </c>
      <c r="D401" s="9" t="s">
        <v>19</v>
      </c>
      <c r="E401" s="9" t="s">
        <v>19</v>
      </c>
      <c r="F401" s="9" t="s">
        <v>206</v>
      </c>
      <c r="G401" s="9" t="s">
        <v>19</v>
      </c>
      <c r="H401" s="9" t="s">
        <v>19</v>
      </c>
      <c r="I401" s="9" t="s">
        <v>19</v>
      </c>
      <c r="J401" s="2" t="s">
        <v>8</v>
      </c>
      <c r="K401" s="9" t="s">
        <v>19</v>
      </c>
      <c r="L401" s="9" t="s">
        <v>87</v>
      </c>
    </row>
    <row r="402" spans="2:12" ht="12.75">
      <c r="B402" s="1" t="s">
        <v>302</v>
      </c>
      <c r="C402" s="9" t="s">
        <v>87</v>
      </c>
      <c r="E402" s="9" t="s">
        <v>8</v>
      </c>
      <c r="F402" s="9" t="s">
        <v>19</v>
      </c>
      <c r="G402" s="9" t="s">
        <v>19</v>
      </c>
      <c r="H402" s="9" t="s">
        <v>87</v>
      </c>
      <c r="I402" s="9" t="s">
        <v>19</v>
      </c>
      <c r="J402" s="9" t="s">
        <v>19</v>
      </c>
      <c r="K402" s="9" t="s">
        <v>19</v>
      </c>
      <c r="L402" s="9" t="s">
        <v>87</v>
      </c>
    </row>
    <row r="403" spans="2:12" ht="12.75">
      <c r="B403" s="1" t="s">
        <v>303</v>
      </c>
      <c r="C403" s="9" t="s">
        <v>19</v>
      </c>
      <c r="D403" s="9" t="s">
        <v>19</v>
      </c>
      <c r="E403" s="9" t="s">
        <v>19</v>
      </c>
      <c r="F403" s="9" t="s">
        <v>19</v>
      </c>
      <c r="G403" s="9" t="s">
        <v>19</v>
      </c>
      <c r="H403" s="9" t="s">
        <v>87</v>
      </c>
      <c r="I403" s="9" t="s">
        <v>19</v>
      </c>
      <c r="J403" s="9" t="s">
        <v>19</v>
      </c>
      <c r="K403" s="9" t="s">
        <v>19</v>
      </c>
      <c r="L403" s="9" t="s">
        <v>142</v>
      </c>
    </row>
    <row r="404" spans="2:12" ht="12.75">
      <c r="B404" s="1" t="s">
        <v>304</v>
      </c>
      <c r="C404" s="9" t="s">
        <v>19</v>
      </c>
      <c r="D404" s="9" t="s">
        <v>19</v>
      </c>
      <c r="E404" s="9" t="s">
        <v>19</v>
      </c>
      <c r="F404" s="9" t="s">
        <v>19</v>
      </c>
      <c r="G404" s="9" t="s">
        <v>19</v>
      </c>
      <c r="H404" s="9" t="s">
        <v>142</v>
      </c>
      <c r="I404" s="9" t="s">
        <v>19</v>
      </c>
      <c r="J404" s="9" t="s">
        <v>19</v>
      </c>
      <c r="K404" s="9" t="s">
        <v>19</v>
      </c>
      <c r="L404" s="9" t="s">
        <v>142</v>
      </c>
    </row>
    <row r="405" spans="2:12" ht="12.75">
      <c r="B405" s="1" t="s">
        <v>305</v>
      </c>
      <c r="C405" s="9" t="s">
        <v>19</v>
      </c>
      <c r="D405" s="9" t="s">
        <v>19</v>
      </c>
      <c r="E405" s="9" t="s">
        <v>19</v>
      </c>
      <c r="F405" s="9" t="s">
        <v>19</v>
      </c>
      <c r="G405" s="9" t="s">
        <v>19</v>
      </c>
      <c r="H405" s="9" t="s">
        <v>142</v>
      </c>
      <c r="I405" s="9" t="s">
        <v>19</v>
      </c>
      <c r="J405" s="9" t="s">
        <v>19</v>
      </c>
      <c r="K405" s="9" t="s">
        <v>19</v>
      </c>
      <c r="L405" s="9" t="s">
        <v>142</v>
      </c>
    </row>
    <row r="406" spans="2:12" ht="12.75">
      <c r="B406" s="1" t="s">
        <v>306</v>
      </c>
      <c r="C406" s="9" t="s">
        <v>19</v>
      </c>
      <c r="D406" s="9" t="s">
        <v>19</v>
      </c>
      <c r="E406" s="9" t="s">
        <v>19</v>
      </c>
      <c r="F406" s="9" t="s">
        <v>19</v>
      </c>
      <c r="G406" s="9" t="s">
        <v>19</v>
      </c>
      <c r="H406" s="9" t="s">
        <v>87</v>
      </c>
      <c r="I406" s="9" t="s">
        <v>19</v>
      </c>
      <c r="J406" s="9" t="s">
        <v>19</v>
      </c>
      <c r="K406" s="9" t="s">
        <v>19</v>
      </c>
      <c r="L406" s="9" t="s">
        <v>142</v>
      </c>
    </row>
    <row r="407" spans="2:12" ht="12.75">
      <c r="B407" s="2" t="s">
        <v>288</v>
      </c>
      <c r="H407" s="9" t="s">
        <v>143</v>
      </c>
      <c r="L407" s="15" t="s">
        <v>186</v>
      </c>
    </row>
    <row r="409" spans="1:12" ht="12.75">
      <c r="A409" s="18">
        <v>20</v>
      </c>
      <c r="B409" s="1" t="s">
        <v>411</v>
      </c>
      <c r="C409" s="2" t="s">
        <v>0</v>
      </c>
      <c r="D409" s="9" t="s">
        <v>416</v>
      </c>
      <c r="E409" s="9" t="s">
        <v>0</v>
      </c>
      <c r="F409" s="9" t="s">
        <v>0</v>
      </c>
      <c r="G409" s="9" t="s">
        <v>0</v>
      </c>
      <c r="H409" s="9" t="s">
        <v>416</v>
      </c>
      <c r="I409" s="9" t="s">
        <v>416</v>
      </c>
      <c r="J409" s="9" t="s">
        <v>416</v>
      </c>
      <c r="K409" s="9" t="s">
        <v>416</v>
      </c>
      <c r="L409" s="9" t="s">
        <v>416</v>
      </c>
    </row>
    <row r="410" spans="2:7" ht="12.75">
      <c r="B410" s="2" t="s">
        <v>412</v>
      </c>
      <c r="C410" s="15" t="s">
        <v>203</v>
      </c>
      <c r="D410" s="9" t="s">
        <v>20</v>
      </c>
      <c r="E410" s="9" t="s">
        <v>34</v>
      </c>
      <c r="F410" s="1" t="s">
        <v>47</v>
      </c>
      <c r="G410" s="9" t="s">
        <v>63</v>
      </c>
    </row>
    <row r="412" spans="1:12" ht="12.75">
      <c r="A412" s="18">
        <v>21</v>
      </c>
      <c r="B412" s="1" t="s">
        <v>413</v>
      </c>
      <c r="C412" s="2" t="s">
        <v>0</v>
      </c>
      <c r="D412" s="9" t="s">
        <v>416</v>
      </c>
      <c r="E412" s="9" t="s">
        <v>0</v>
      </c>
      <c r="F412" s="9" t="s">
        <v>0</v>
      </c>
      <c r="G412" s="9" t="s">
        <v>416</v>
      </c>
      <c r="H412" s="9" t="s">
        <v>416</v>
      </c>
      <c r="I412" s="9" t="s">
        <v>416</v>
      </c>
      <c r="J412" s="9" t="s">
        <v>416</v>
      </c>
      <c r="K412" s="9" t="s">
        <v>416</v>
      </c>
      <c r="L412" s="9" t="s">
        <v>416</v>
      </c>
    </row>
    <row r="413" spans="2:5" ht="12.75">
      <c r="B413" s="2" t="s">
        <v>412</v>
      </c>
      <c r="E413" s="9" t="s">
        <v>251</v>
      </c>
    </row>
    <row r="415" spans="1:12" ht="12.75">
      <c r="A415" s="18">
        <v>22</v>
      </c>
      <c r="B415" s="1" t="s">
        <v>414</v>
      </c>
      <c r="C415" s="2" t="s">
        <v>416</v>
      </c>
      <c r="D415" s="9" t="s">
        <v>416</v>
      </c>
      <c r="E415" s="9" t="s">
        <v>416</v>
      </c>
      <c r="F415" s="9" t="s">
        <v>416</v>
      </c>
      <c r="G415" s="9" t="s">
        <v>416</v>
      </c>
      <c r="H415" s="9" t="s">
        <v>416</v>
      </c>
      <c r="I415" s="9" t="s">
        <v>416</v>
      </c>
      <c r="J415" s="9" t="s">
        <v>416</v>
      </c>
      <c r="K415" s="9" t="s">
        <v>416</v>
      </c>
      <c r="L415" s="9" t="s">
        <v>416</v>
      </c>
    </row>
    <row r="416" spans="2:5" ht="12.75">
      <c r="B416" s="1" t="s">
        <v>415</v>
      </c>
      <c r="D416" s="9" t="s">
        <v>21</v>
      </c>
      <c r="E416" s="9" t="s">
        <v>35</v>
      </c>
    </row>
    <row r="417" spans="1:12" ht="12.75">
      <c r="A417" s="35"/>
      <c r="B417" s="36"/>
      <c r="C417" s="36"/>
      <c r="D417" s="33"/>
      <c r="E417" s="33"/>
      <c r="F417" s="33"/>
      <c r="G417" s="33"/>
      <c r="H417" s="33"/>
      <c r="I417" s="33"/>
      <c r="J417" s="33"/>
      <c r="K417" s="33"/>
      <c r="L417" s="33"/>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417"/>
  <sheetViews>
    <sheetView zoomScale="75" zoomScaleNormal="75" zoomScalePageLayoutView="0" workbookViewId="0" topLeftCell="A1">
      <selection activeCell="B2" sqref="B2"/>
    </sheetView>
  </sheetViews>
  <sheetFormatPr defaultColWidth="9.140625" defaultRowHeight="12.75"/>
  <cols>
    <col min="1" max="1" width="6.28125" style="18" customWidth="1"/>
    <col min="2" max="2" width="110.00390625" style="12" customWidth="1"/>
    <col min="3" max="3" width="9.140625" style="12" customWidth="1"/>
    <col min="4" max="4" width="11.140625" style="11" bestFit="1" customWidth="1"/>
    <col min="5" max="16384" width="9.140625" style="11" customWidth="1"/>
  </cols>
  <sheetData>
    <row r="1" spans="1:3" ht="12.75">
      <c r="A1" s="17"/>
      <c r="B1" s="3" t="s">
        <v>270</v>
      </c>
      <c r="C1" s="3"/>
    </row>
    <row r="2" spans="2:3" ht="12.75">
      <c r="B2" s="3"/>
      <c r="C2" s="3"/>
    </row>
    <row r="3" spans="1:12" ht="12.75">
      <c r="A3" s="34"/>
      <c r="B3" s="29"/>
      <c r="C3" s="29" t="s">
        <v>291</v>
      </c>
      <c r="D3" s="31" t="s">
        <v>280</v>
      </c>
      <c r="E3" s="31" t="s">
        <v>284</v>
      </c>
      <c r="F3" s="31" t="s">
        <v>281</v>
      </c>
      <c r="G3" s="31" t="s">
        <v>286</v>
      </c>
      <c r="H3" s="31" t="s">
        <v>287</v>
      </c>
      <c r="I3" s="31" t="s">
        <v>290</v>
      </c>
      <c r="J3" s="31" t="s">
        <v>282</v>
      </c>
      <c r="K3" s="31" t="s">
        <v>283</v>
      </c>
      <c r="L3" s="31" t="s">
        <v>285</v>
      </c>
    </row>
    <row r="5" spans="2:3" ht="12.75">
      <c r="B5" s="4" t="s">
        <v>292</v>
      </c>
      <c r="C5" s="16"/>
    </row>
    <row r="7" spans="1:3" ht="12.75">
      <c r="A7" s="18">
        <v>1</v>
      </c>
      <c r="B7" s="1" t="s">
        <v>295</v>
      </c>
      <c r="C7" s="5"/>
    </row>
    <row r="8" spans="2:3" ht="12.75">
      <c r="B8" s="1" t="s">
        <v>36</v>
      </c>
      <c r="C8" s="5"/>
    </row>
    <row r="9" spans="2:12" ht="12.75">
      <c r="B9" s="1" t="s">
        <v>296</v>
      </c>
      <c r="C9" s="5">
        <f>IF('Table 1-1a'!C9="No",0,IF('Table 1-1a'!C9="Yes",1,IF('Table 1-1a'!C9="na","na",1)))</f>
        <v>0</v>
      </c>
      <c r="D9" s="5">
        <f>IF('Table 1-1a'!D9="No",0,IF('Table 1-1a'!D9="Yes",1,IF('Table 1-1a'!D9="na","na",1)))</f>
        <v>0</v>
      </c>
      <c r="E9" s="5">
        <f>IF('Table 1-1a'!E9="No",0,IF('Table 1-1a'!E9="Yes",1,IF('Table 1-1a'!E9="na","na",1)))</f>
        <v>0</v>
      </c>
      <c r="F9" s="5">
        <f>IF('Table 1-1a'!F9="No",0,IF('Table 1-1a'!F9="Yes",1,IF('Table 1-1a'!F9="na","na",1)))</f>
        <v>0</v>
      </c>
      <c r="G9" s="5">
        <f>IF('Table 1-1a'!G9="No",0,IF('Table 1-1a'!G9="Yes",1,IF('Table 1-1a'!G9="na","na",1)))</f>
        <v>0</v>
      </c>
      <c r="H9" s="5">
        <f>IF('Table 1-1a'!H9="No",0,IF('Table 1-1a'!H9="Yes",1,IF('Table 1-1a'!H9="na","na",1)))</f>
        <v>0</v>
      </c>
      <c r="I9" s="5">
        <f>IF('Table 1-1a'!I9="No",0,IF('Table 1-1a'!I9="Yes",1,IF('Table 1-1a'!I9="na","na",1)))</f>
        <v>0</v>
      </c>
      <c r="J9" s="5">
        <f>IF('Table 1-1a'!J9="No",0,IF('Table 1-1a'!J9="Yes",1,IF('Table 1-1a'!J9="na","na",1)))</f>
        <v>0</v>
      </c>
      <c r="K9" s="5">
        <f>IF('Table 1-1a'!K9="No",0,IF('Table 1-1a'!K9="Yes",1,IF('Table 1-1a'!K9="na","na",1)))</f>
        <v>0</v>
      </c>
      <c r="L9" s="5">
        <f>IF('Table 1-1a'!L9="No",0,IF('Table 1-1a'!L9="Yes",1,IF('Table 1-1a'!L9="na","na",1)))</f>
        <v>0</v>
      </c>
    </row>
    <row r="10" spans="2:12" ht="12.75">
      <c r="B10" s="1" t="s">
        <v>297</v>
      </c>
      <c r="C10" s="5">
        <f>IF('Table 1-1a'!C10="No",0,IF('Table 1-1a'!C10="Yes",1,IF('Table 1-1a'!C10="na","na",1)))</f>
        <v>0</v>
      </c>
      <c r="D10" s="5">
        <f>IF('Table 1-1a'!D10="No",0,IF('Table 1-1a'!D10="Yes",1,IF('Table 1-1a'!D10="na","na",1)))</f>
        <v>0</v>
      </c>
      <c r="E10" s="5">
        <f>IF('Table 1-1a'!E10="No",0,IF('Table 1-1a'!E10="Yes",1,IF('Table 1-1a'!E10="na","na",1)))</f>
        <v>0</v>
      </c>
      <c r="F10" s="5">
        <f>IF('Table 1-1a'!F10="No",0,IF('Table 1-1a'!F10="Yes",1,IF('Table 1-1a'!F10="na","na",1)))</f>
        <v>0</v>
      </c>
      <c r="G10" s="5">
        <f>IF('Table 1-1a'!G10="No",0,IF('Table 1-1a'!G10="Yes",1,IF('Table 1-1a'!G10="na","na",1)))</f>
        <v>0</v>
      </c>
      <c r="H10" s="5">
        <f>IF('Table 1-1a'!H10="No",0,IF('Table 1-1a'!H10="Yes",1,IF('Table 1-1a'!H10="na","na",1)))</f>
        <v>0</v>
      </c>
      <c r="I10" s="5">
        <f>IF('Table 1-1a'!I10="No",0,IF('Table 1-1a'!I10="Yes",1,IF('Table 1-1a'!I10="na","na",1)))</f>
        <v>0</v>
      </c>
      <c r="J10" s="5">
        <f>IF('Table 1-1a'!J10="No",0,IF('Table 1-1a'!J10="Yes",1,IF('Table 1-1a'!J10="na","na",1)))</f>
        <v>0</v>
      </c>
      <c r="K10" s="5">
        <f>IF('Table 1-1a'!K10="No",0,IF('Table 1-1a'!K10="Yes",1,IF('Table 1-1a'!K10="na","na",1)))</f>
        <v>0</v>
      </c>
      <c r="L10" s="5">
        <f>IF('Table 1-1a'!L10="No",0,IF('Table 1-1a'!L10="Yes",1,IF('Table 1-1a'!L10="na","na",1)))</f>
        <v>0</v>
      </c>
    </row>
    <row r="11" spans="2:12" ht="12.75">
      <c r="B11" s="1" t="s">
        <v>298</v>
      </c>
      <c r="C11" s="5">
        <f>IF('Table 1-1a'!C11="No",0,IF('Table 1-1a'!C11="Yes",1,IF('Table 1-1a'!C11="na","na",1)))</f>
        <v>0</v>
      </c>
      <c r="D11" s="5">
        <f>IF('Table 1-1a'!D11="No",0,IF('Table 1-1a'!D11="Yes",1,IF('Table 1-1a'!D11="na","na",1)))</f>
        <v>0</v>
      </c>
      <c r="E11" s="5">
        <f>IF('Table 1-1a'!E11="No",0,IF('Table 1-1a'!E11="Yes",1,IF('Table 1-1a'!E11="na","na",1)))</f>
        <v>0</v>
      </c>
      <c r="F11" s="5">
        <f>IF('Table 1-1a'!F11="No",0,IF('Table 1-1a'!F11="Yes",1,IF('Table 1-1a'!F11="na","na",1)))</f>
        <v>0</v>
      </c>
      <c r="G11" s="5">
        <f>IF('Table 1-1a'!G11="No",0,IF('Table 1-1a'!G11="Yes",1,IF('Table 1-1a'!G11="na","na",1)))</f>
        <v>0</v>
      </c>
      <c r="H11" s="5">
        <f>IF('Table 1-1a'!H11="No",0,IF('Table 1-1a'!H11="Yes",1,IF('Table 1-1a'!H11="na","na",1)))</f>
        <v>0</v>
      </c>
      <c r="I11" s="5">
        <f>IF('Table 1-1a'!I11="No",0,IF('Table 1-1a'!I11="Yes",1,IF('Table 1-1a'!I11="na","na",1)))</f>
        <v>0</v>
      </c>
      <c r="J11" s="5">
        <f>IF('Table 1-1a'!J11="No",0,IF('Table 1-1a'!J11="Yes",1,IF('Table 1-1a'!J11="na","na",1)))</f>
        <v>0</v>
      </c>
      <c r="K11" s="5">
        <f>IF('Table 1-1a'!K11="No",0,IF('Table 1-1a'!K11="Yes",1,IF('Table 1-1a'!K11="na","na",1)))</f>
        <v>0</v>
      </c>
      <c r="L11" s="5">
        <f>IF('Table 1-1a'!L11="No",0,IF('Table 1-1a'!L11="Yes",1,IF('Table 1-1a'!L11="na","na",1)))</f>
        <v>0</v>
      </c>
    </row>
    <row r="12" spans="2:12" ht="12.75">
      <c r="B12" s="1" t="s">
        <v>299</v>
      </c>
      <c r="C12" s="5" t="str">
        <f>IF('Table 1-1a'!C12="No",0,IF('Table 1-1a'!C12="Yes",1,IF('Table 1-1a'!C12="na","na",1)))</f>
        <v>na</v>
      </c>
      <c r="D12" s="5">
        <f>IF('Table 1-1a'!D12="No",0,IF('Table 1-1a'!D12="Yes",1,IF('Table 1-1a'!D12="na","na",1)))</f>
        <v>0</v>
      </c>
      <c r="E12" s="5">
        <f>IF('Table 1-1a'!E12="No",0,IF('Table 1-1a'!E12="Yes",1,IF('Table 1-1a'!E12="na","na",1)))</f>
        <v>0</v>
      </c>
      <c r="F12" s="5">
        <f>IF('Table 1-1a'!F12="No",0,IF('Table 1-1a'!F12="Yes",1,IF('Table 1-1a'!F12="na","na",1)))</f>
        <v>1</v>
      </c>
      <c r="G12" s="5">
        <f>IF('Table 1-1a'!G12="No",0,IF('Table 1-1a'!G12="Yes",1,IF('Table 1-1a'!G12="na","na",1)))</f>
        <v>0</v>
      </c>
      <c r="H12" s="5">
        <f>IF('Table 1-1a'!H12="No",0,IF('Table 1-1a'!H12="Yes",1,IF('Table 1-1a'!H12="na","na",1)))</f>
        <v>0</v>
      </c>
      <c r="I12" s="5">
        <f>IF('Table 1-1a'!I12="No",0,IF('Table 1-1a'!I12="Yes",1,IF('Table 1-1a'!I12="na","na",1)))</f>
        <v>0</v>
      </c>
      <c r="J12" s="5" t="str">
        <f>IF('Table 1-1a'!J12="No",0,IF('Table 1-1a'!J12="Yes",1,IF('Table 1-1a'!J12="na","na",1)))</f>
        <v>na</v>
      </c>
      <c r="K12" s="5">
        <f>IF('Table 1-1a'!K12="No",0,IF('Table 1-1a'!K12="Yes",1,IF('Table 1-1a'!K12="na","na",1)))</f>
        <v>0</v>
      </c>
      <c r="L12" s="5">
        <f>IF('Table 1-1a'!L12="No",0,IF('Table 1-1a'!L12="Yes",1,IF('Table 1-1a'!L12="na","na",1)))</f>
        <v>0</v>
      </c>
    </row>
    <row r="13" spans="2:12" ht="12.75">
      <c r="B13" s="1" t="s">
        <v>300</v>
      </c>
      <c r="C13" s="5" t="str">
        <f>IF('Table 1-1a'!C13="No",0,IF('Table 1-1a'!C13="Yes",1,IF('Table 1-1a'!C13="na","na",1)))</f>
        <v>na</v>
      </c>
      <c r="D13" s="5">
        <f>IF('Table 1-1a'!D13="No",0,IF('Table 1-1a'!D13="Yes",1,IF('Table 1-1a'!D13="na","na",1)))</f>
        <v>0</v>
      </c>
      <c r="E13" s="5">
        <f>IF('Table 1-1a'!E13="No",0,IF('Table 1-1a'!E13="Yes",1,IF('Table 1-1a'!E13="na","na",1)))</f>
        <v>0</v>
      </c>
      <c r="F13" s="5">
        <f>IF('Table 1-1a'!F13="No",0,IF('Table 1-1a'!F13="Yes",1,IF('Table 1-1a'!F13="na","na",1)))</f>
        <v>1</v>
      </c>
      <c r="G13" s="5">
        <f>IF('Table 1-1a'!G13="No",0,IF('Table 1-1a'!G13="Yes",1,IF('Table 1-1a'!G13="na","na",1)))</f>
        <v>0</v>
      </c>
      <c r="H13" s="5">
        <f>IF('Table 1-1a'!H13="No",0,IF('Table 1-1a'!H13="Yes",1,IF('Table 1-1a'!H13="na","na",1)))</f>
        <v>0</v>
      </c>
      <c r="I13" s="5">
        <f>IF('Table 1-1a'!I13="No",0,IF('Table 1-1a'!I13="Yes",1,IF('Table 1-1a'!I13="na","na",1)))</f>
        <v>0</v>
      </c>
      <c r="J13" s="5" t="str">
        <f>IF('Table 1-1a'!J13="No",0,IF('Table 1-1a'!J13="Yes",1,IF('Table 1-1a'!J13="na","na",1)))</f>
        <v>na</v>
      </c>
      <c r="K13" s="5">
        <f>IF('Table 1-1a'!K13="No",0,IF('Table 1-1a'!K13="Yes",1,IF('Table 1-1a'!K13="na","na",1)))</f>
        <v>0</v>
      </c>
      <c r="L13" s="5">
        <f>IF('Table 1-1a'!L13="No",0,IF('Table 1-1a'!L13="Yes",1,IF('Table 1-1a'!L13="na","na",1)))</f>
        <v>0</v>
      </c>
    </row>
    <row r="14" spans="2:12" ht="12.75">
      <c r="B14" s="1" t="s">
        <v>301</v>
      </c>
      <c r="C14" s="5" t="str">
        <f>IF('Table 1-1a'!C14="No",0,IF('Table 1-1a'!C14="Yes",1,IF('Table 1-1a'!C14="na","na",1)))</f>
        <v>na</v>
      </c>
      <c r="D14" s="5">
        <f>IF('Table 1-1a'!D14="No",0,IF('Table 1-1a'!D14="Yes",1,IF('Table 1-1a'!D14="na","na",1)))</f>
        <v>0</v>
      </c>
      <c r="E14" s="5">
        <f>IF('Table 1-1a'!E14="No",0,IF('Table 1-1a'!E14="Yes",1,IF('Table 1-1a'!E14="na","na",1)))</f>
        <v>0</v>
      </c>
      <c r="F14" s="5">
        <f>IF('Table 1-1a'!F14="No",0,IF('Table 1-1a'!F14="Yes",1,IF('Table 1-1a'!F14="na","na",1)))</f>
        <v>1</v>
      </c>
      <c r="G14" s="5">
        <f>IF('Table 1-1a'!G14="No",0,IF('Table 1-1a'!G14="Yes",1,IF('Table 1-1a'!G14="na","na",1)))</f>
        <v>0</v>
      </c>
      <c r="H14" s="5">
        <f>IF('Table 1-1a'!H14="No",0,IF('Table 1-1a'!H14="Yes",1,IF('Table 1-1a'!H14="na","na",1)))</f>
        <v>0</v>
      </c>
      <c r="I14" s="5">
        <f>IF('Table 1-1a'!I14="No",0,IF('Table 1-1a'!I14="Yes",1,IF('Table 1-1a'!I14="na","na",1)))</f>
        <v>0</v>
      </c>
      <c r="J14" s="5" t="str">
        <f>IF('Table 1-1a'!J14="No",0,IF('Table 1-1a'!J14="Yes",1,IF('Table 1-1a'!J14="na","na",1)))</f>
        <v>na</v>
      </c>
      <c r="K14" s="5">
        <f>IF('Table 1-1a'!K14="No",0,IF('Table 1-1a'!K14="Yes",1,IF('Table 1-1a'!K14="na","na",1)))</f>
        <v>0</v>
      </c>
      <c r="L14" s="5">
        <f>IF('Table 1-1a'!L14="No",0,IF('Table 1-1a'!L14="Yes",1,IF('Table 1-1a'!L14="na","na",1)))</f>
        <v>0</v>
      </c>
    </row>
    <row r="15" spans="2:12" ht="12.75">
      <c r="B15" s="1" t="s">
        <v>302</v>
      </c>
      <c r="C15" s="5">
        <f>IF('Table 1-1a'!C15="No",0,IF('Table 1-1a'!C15="Yes",1,IF('Table 1-1a'!C15="na","na",1)))</f>
        <v>1</v>
      </c>
      <c r="D15" s="5">
        <f>IF('Table 1-1a'!D15="No",0,IF('Table 1-1a'!D15="Yes",1,IF('Table 1-1a'!D15="na","na",1)))</f>
        <v>1</v>
      </c>
      <c r="E15" s="5" t="str">
        <f>IF('Table 1-1a'!E15="No",0,IF('Table 1-1a'!E15="Yes",1,IF('Table 1-1a'!E15="na","na",1)))</f>
        <v>na</v>
      </c>
      <c r="F15" s="5">
        <f>IF('Table 1-1a'!F15="No",0,IF('Table 1-1a'!F15="Yes",1,IF('Table 1-1a'!F15="na","na",1)))</f>
        <v>1</v>
      </c>
      <c r="G15" s="5">
        <f>IF('Table 1-1a'!G15="No",0,IF('Table 1-1a'!G15="Yes",1,IF('Table 1-1a'!G15="na","na",1)))</f>
        <v>0</v>
      </c>
      <c r="H15" s="5">
        <f>IF('Table 1-1a'!H15="No",0,IF('Table 1-1a'!H15="Yes",1,IF('Table 1-1a'!H15="na","na",1)))</f>
        <v>1</v>
      </c>
      <c r="I15" s="5">
        <f>IF('Table 1-1a'!I15="No",0,IF('Table 1-1a'!I15="Yes",1,IF('Table 1-1a'!I15="na","na",1)))</f>
        <v>0</v>
      </c>
      <c r="J15" s="5">
        <f>IF('Table 1-1a'!J15="No",0,IF('Table 1-1a'!J15="Yes",1,IF('Table 1-1a'!J15="na","na",1)))</f>
        <v>0</v>
      </c>
      <c r="K15" s="5">
        <f>IF('Table 1-1a'!K15="No",0,IF('Table 1-1a'!K15="Yes",1,IF('Table 1-1a'!K15="na","na",1)))</f>
        <v>0</v>
      </c>
      <c r="L15" s="5">
        <f>IF('Table 1-1a'!L15="No",0,IF('Table 1-1a'!L15="Yes",1,IF('Table 1-1a'!L15="na","na",1)))</f>
        <v>0</v>
      </c>
    </row>
    <row r="16" spans="2:12" ht="12.75">
      <c r="B16" s="1" t="s">
        <v>303</v>
      </c>
      <c r="C16" s="5">
        <f>IF('Table 1-1a'!C16="No",0,IF('Table 1-1a'!C16="Yes",1,IF('Table 1-1a'!C16="na","na",1)))</f>
        <v>0</v>
      </c>
      <c r="D16" s="5">
        <f>IF('Table 1-1a'!D16="No",0,IF('Table 1-1a'!D16="Yes",1,IF('Table 1-1a'!D16="na","na",1)))</f>
        <v>0</v>
      </c>
      <c r="E16" s="5">
        <f>IF('Table 1-1a'!E16="No",0,IF('Table 1-1a'!E16="Yes",1,IF('Table 1-1a'!E16="na","na",1)))</f>
        <v>0</v>
      </c>
      <c r="F16" s="5">
        <f>IF('Table 1-1a'!F16="No",0,IF('Table 1-1a'!F16="Yes",1,IF('Table 1-1a'!F16="na","na",1)))</f>
        <v>1</v>
      </c>
      <c r="G16" s="5">
        <f>IF('Table 1-1a'!G16="No",0,IF('Table 1-1a'!G16="Yes",1,IF('Table 1-1a'!G16="na","na",1)))</f>
        <v>0</v>
      </c>
      <c r="H16" s="5">
        <f>IF('Table 1-1a'!H16="No",0,IF('Table 1-1a'!H16="Yes",1,IF('Table 1-1a'!H16="na","na",1)))</f>
        <v>1</v>
      </c>
      <c r="I16" s="5">
        <f>IF('Table 1-1a'!I16="No",0,IF('Table 1-1a'!I16="Yes",1,IF('Table 1-1a'!I16="na","na",1)))</f>
        <v>0</v>
      </c>
      <c r="J16" s="5">
        <f>IF('Table 1-1a'!J16="No",0,IF('Table 1-1a'!J16="Yes",1,IF('Table 1-1a'!J16="na","na",1)))</f>
        <v>1</v>
      </c>
      <c r="K16" s="5">
        <f>IF('Table 1-1a'!K16="No",0,IF('Table 1-1a'!K16="Yes",1,IF('Table 1-1a'!K16="na","na",1)))</f>
        <v>0</v>
      </c>
      <c r="L16" s="5">
        <f>IF('Table 1-1a'!L16="No",0,IF('Table 1-1a'!L16="Yes",1,IF('Table 1-1a'!L16="na","na",1)))</f>
        <v>0</v>
      </c>
    </row>
    <row r="17" spans="2:12" ht="12.75">
      <c r="B17" s="1" t="s">
        <v>304</v>
      </c>
      <c r="C17" s="5">
        <f>IF('Table 1-1a'!C17="No",0,IF('Table 1-1a'!C17="Yes",1,IF('Table 1-1a'!C17="na","na",1)))</f>
        <v>0</v>
      </c>
      <c r="D17" s="5">
        <f>IF('Table 1-1a'!D17="No",0,IF('Table 1-1a'!D17="Yes",1,IF('Table 1-1a'!D17="na","na",1)))</f>
        <v>0</v>
      </c>
      <c r="E17" s="5">
        <f>IF('Table 1-1a'!E17="No",0,IF('Table 1-1a'!E17="Yes",1,IF('Table 1-1a'!E17="na","na",1)))</f>
        <v>0</v>
      </c>
      <c r="F17" s="5">
        <f>IF('Table 1-1a'!F17="No",0,IF('Table 1-1a'!F17="Yes",1,IF('Table 1-1a'!F17="na","na",1)))</f>
        <v>1</v>
      </c>
      <c r="G17" s="5">
        <f>IF('Table 1-1a'!G17="No",0,IF('Table 1-1a'!G17="Yes",1,IF('Table 1-1a'!G17="na","na",1)))</f>
        <v>0</v>
      </c>
      <c r="H17" s="5">
        <f>IF('Table 1-1a'!H17="No",0,IF('Table 1-1a'!H17="Yes",1,IF('Table 1-1a'!H17="na","na",1)))</f>
        <v>0</v>
      </c>
      <c r="I17" s="5">
        <f>IF('Table 1-1a'!I17="No",0,IF('Table 1-1a'!I17="Yes",1,IF('Table 1-1a'!I17="na","na",1)))</f>
        <v>0</v>
      </c>
      <c r="J17" s="5">
        <f>IF('Table 1-1a'!J17="No",0,IF('Table 1-1a'!J17="Yes",1,IF('Table 1-1a'!J17="na","na",1)))</f>
        <v>1</v>
      </c>
      <c r="K17" s="5">
        <f>IF('Table 1-1a'!K17="No",0,IF('Table 1-1a'!K17="Yes",1,IF('Table 1-1a'!K17="na","na",1)))</f>
        <v>0</v>
      </c>
      <c r="L17" s="5">
        <f>IF('Table 1-1a'!L17="No",0,IF('Table 1-1a'!L17="Yes",1,IF('Table 1-1a'!L17="na","na",1)))</f>
        <v>0</v>
      </c>
    </row>
    <row r="18" spans="2:12" ht="12.75">
      <c r="B18" s="1" t="s">
        <v>305</v>
      </c>
      <c r="C18" s="5">
        <f>IF('Table 1-1a'!C18="No",0,IF('Table 1-1a'!C18="Yes",1,IF('Table 1-1a'!C18="na","na",1)))</f>
        <v>0</v>
      </c>
      <c r="D18" s="5">
        <f>IF('Table 1-1a'!D18="No",0,IF('Table 1-1a'!D18="Yes",1,IF('Table 1-1a'!D18="na","na",1)))</f>
        <v>0</v>
      </c>
      <c r="E18" s="5">
        <f>IF('Table 1-1a'!E18="No",0,IF('Table 1-1a'!E18="Yes",1,IF('Table 1-1a'!E18="na","na",1)))</f>
        <v>0</v>
      </c>
      <c r="F18" s="5">
        <f>IF('Table 1-1a'!F18="No",0,IF('Table 1-1a'!F18="Yes",1,IF('Table 1-1a'!F18="na","na",1)))</f>
        <v>0</v>
      </c>
      <c r="G18" s="5">
        <f>IF('Table 1-1a'!G18="No",0,IF('Table 1-1a'!G18="Yes",1,IF('Table 1-1a'!G18="na","na",1)))</f>
        <v>0</v>
      </c>
      <c r="H18" s="5">
        <f>IF('Table 1-1a'!H18="No",0,IF('Table 1-1a'!H18="Yes",1,IF('Table 1-1a'!H18="na","na",1)))</f>
        <v>0</v>
      </c>
      <c r="I18" s="5">
        <f>IF('Table 1-1a'!I18="No",0,IF('Table 1-1a'!I18="Yes",1,IF('Table 1-1a'!I18="na","na",1)))</f>
        <v>0</v>
      </c>
      <c r="J18" s="5">
        <f>IF('Table 1-1a'!J18="No",0,IF('Table 1-1a'!J18="Yes",1,IF('Table 1-1a'!J18="na","na",1)))</f>
        <v>0</v>
      </c>
      <c r="K18" s="5">
        <f>IF('Table 1-1a'!K18="No",0,IF('Table 1-1a'!K18="Yes",1,IF('Table 1-1a'!K18="na","na",1)))</f>
        <v>0</v>
      </c>
      <c r="L18" s="5">
        <f>IF('Table 1-1a'!L18="No",0,IF('Table 1-1a'!L18="Yes",1,IF('Table 1-1a'!L18="na","na",1)))</f>
        <v>0</v>
      </c>
    </row>
    <row r="19" spans="2:12" ht="12.75">
      <c r="B19" s="1" t="s">
        <v>306</v>
      </c>
      <c r="C19" s="5">
        <f>IF('Table 1-1a'!C19="No",0,IF('Table 1-1a'!C19="Yes",1,IF('Table 1-1a'!C19="na","na",1)))</f>
        <v>1</v>
      </c>
      <c r="D19" s="5">
        <f>IF('Table 1-1a'!D19="No",0,IF('Table 1-1a'!D19="Yes",1,IF('Table 1-1a'!D19="na","na",1)))</f>
        <v>0</v>
      </c>
      <c r="E19" s="5">
        <f>IF('Table 1-1a'!E19="No",0,IF('Table 1-1a'!E19="Yes",1,IF('Table 1-1a'!E19="na","na",1)))</f>
        <v>0</v>
      </c>
      <c r="F19" s="5">
        <f>IF('Table 1-1a'!F19="No",0,IF('Table 1-1a'!F19="Yes",1,IF('Table 1-1a'!F19="na","na",1)))</f>
        <v>0</v>
      </c>
      <c r="G19" s="5">
        <f>IF('Table 1-1a'!G19="No",0,IF('Table 1-1a'!G19="Yes",1,IF('Table 1-1a'!G19="na","na",1)))</f>
        <v>0</v>
      </c>
      <c r="H19" s="5">
        <f>IF('Table 1-1a'!H19="No",0,IF('Table 1-1a'!H19="Yes",1,IF('Table 1-1a'!H19="na","na",1)))</f>
        <v>1</v>
      </c>
      <c r="I19" s="5">
        <f>IF('Table 1-1a'!I19="No",0,IF('Table 1-1a'!I19="Yes",1,IF('Table 1-1a'!I19="na","na",1)))</f>
        <v>0</v>
      </c>
      <c r="J19" s="5">
        <f>IF('Table 1-1a'!J19="No",0,IF('Table 1-1a'!J19="Yes",1,IF('Table 1-1a'!J19="na","na",1)))</f>
        <v>0</v>
      </c>
      <c r="K19" s="5">
        <f>IF('Table 1-1a'!K19="No",0,IF('Table 1-1a'!K19="Yes",1,IF('Table 1-1a'!K19="na","na",1)))</f>
        <v>0</v>
      </c>
      <c r="L19" s="5">
        <f>IF('Table 1-1a'!L19="No",0,IF('Table 1-1a'!L19="Yes",1,IF('Table 1-1a'!L19="na","na",1)))</f>
        <v>0</v>
      </c>
    </row>
    <row r="20" spans="2:3" ht="12.75">
      <c r="B20" s="1" t="s">
        <v>37</v>
      </c>
      <c r="C20" s="5"/>
    </row>
    <row r="21" spans="2:12" ht="12.75">
      <c r="B21" s="1" t="s">
        <v>296</v>
      </c>
      <c r="C21" s="5">
        <f>IF('Table 1-1a'!C21="No",0,IF('Table 1-1a'!C21="Yes",1,IF('Table 1-1a'!C21="na","na",1)))</f>
        <v>0</v>
      </c>
      <c r="D21" s="5">
        <f>IF('Table 1-1a'!D21="No",0,IF('Table 1-1a'!D21="Yes",1,IF('Table 1-1a'!D21="na","na",1)))</f>
        <v>0</v>
      </c>
      <c r="E21" s="5">
        <f>IF('Table 1-1a'!E21="No",0,IF('Table 1-1a'!E21="Yes",1,IF('Table 1-1a'!E21="na","na",1)))</f>
        <v>0</v>
      </c>
      <c r="F21" s="5">
        <f>IF('Table 1-1a'!F21="No",0,IF('Table 1-1a'!F21="Yes",1,IF('Table 1-1a'!F21="na","na",1)))</f>
        <v>0</v>
      </c>
      <c r="G21" s="5">
        <f>IF('Table 1-1a'!G21="No",0,IF('Table 1-1a'!G21="Yes",1,IF('Table 1-1a'!G21="na","na",1)))</f>
        <v>1</v>
      </c>
      <c r="H21" s="5">
        <f>IF('Table 1-1a'!H21="No",0,IF('Table 1-1a'!H21="Yes",1,IF('Table 1-1a'!H21="na","na",1)))</f>
        <v>0</v>
      </c>
      <c r="I21" s="5">
        <f>IF('Table 1-1a'!I21="No",0,IF('Table 1-1a'!I21="Yes",1,IF('Table 1-1a'!I21="na","na",1)))</f>
        <v>0</v>
      </c>
      <c r="J21" s="5">
        <f>IF('Table 1-1a'!J21="No",0,IF('Table 1-1a'!J21="Yes",1,IF('Table 1-1a'!J21="na","na",1)))</f>
        <v>0</v>
      </c>
      <c r="K21" s="5">
        <f>IF('Table 1-1a'!K21="No",0,IF('Table 1-1a'!K21="Yes",1,IF('Table 1-1a'!K21="na","na",1)))</f>
        <v>0</v>
      </c>
      <c r="L21" s="5">
        <f>IF('Table 1-1a'!L21="No",0,IF('Table 1-1a'!L21="Yes",1,IF('Table 1-1a'!L21="na","na",1)))</f>
        <v>0</v>
      </c>
    </row>
    <row r="22" spans="2:12" ht="12.75">
      <c r="B22" s="1" t="s">
        <v>297</v>
      </c>
      <c r="C22" s="5">
        <f>IF('Table 1-1a'!C22="No",0,IF('Table 1-1a'!C22="Yes",1,IF('Table 1-1a'!C22="na","na",1)))</f>
        <v>0</v>
      </c>
      <c r="D22" s="5">
        <f>IF('Table 1-1a'!D22="No",0,IF('Table 1-1a'!D22="Yes",1,IF('Table 1-1a'!D22="na","na",1)))</f>
        <v>0</v>
      </c>
      <c r="E22" s="5">
        <f>IF('Table 1-1a'!E22="No",0,IF('Table 1-1a'!E22="Yes",1,IF('Table 1-1a'!E22="na","na",1)))</f>
        <v>0</v>
      </c>
      <c r="F22" s="5">
        <f>IF('Table 1-1a'!F22="No",0,IF('Table 1-1a'!F22="Yes",1,IF('Table 1-1a'!F22="na","na",1)))</f>
        <v>0</v>
      </c>
      <c r="G22" s="5">
        <f>IF('Table 1-1a'!G22="No",0,IF('Table 1-1a'!G22="Yes",1,IF('Table 1-1a'!G22="na","na",1)))</f>
        <v>1</v>
      </c>
      <c r="H22" s="5">
        <f>IF('Table 1-1a'!H22="No",0,IF('Table 1-1a'!H22="Yes",1,IF('Table 1-1a'!H22="na","na",1)))</f>
        <v>0</v>
      </c>
      <c r="I22" s="5">
        <f>IF('Table 1-1a'!I22="No",0,IF('Table 1-1a'!I22="Yes",1,IF('Table 1-1a'!I22="na","na",1)))</f>
        <v>0</v>
      </c>
      <c r="J22" s="5">
        <f>IF('Table 1-1a'!J22="No",0,IF('Table 1-1a'!J22="Yes",1,IF('Table 1-1a'!J22="na","na",1)))</f>
        <v>0</v>
      </c>
      <c r="K22" s="5">
        <f>IF('Table 1-1a'!K22="No",0,IF('Table 1-1a'!K22="Yes",1,IF('Table 1-1a'!K22="na","na",1)))</f>
        <v>0</v>
      </c>
      <c r="L22" s="5">
        <f>IF('Table 1-1a'!L22="No",0,IF('Table 1-1a'!L22="Yes",1,IF('Table 1-1a'!L22="na","na",1)))</f>
        <v>0</v>
      </c>
    </row>
    <row r="23" spans="2:12" ht="12.75">
      <c r="B23" s="1" t="s">
        <v>298</v>
      </c>
      <c r="C23" s="5">
        <f>IF('Table 1-1a'!C23="No",0,IF('Table 1-1a'!C23="Yes",1,IF('Table 1-1a'!C23="na","na",1)))</f>
        <v>0</v>
      </c>
      <c r="D23" s="5">
        <f>IF('Table 1-1a'!D23="No",0,IF('Table 1-1a'!D23="Yes",1,IF('Table 1-1a'!D23="na","na",1)))</f>
        <v>0</v>
      </c>
      <c r="E23" s="5">
        <f>IF('Table 1-1a'!E23="No",0,IF('Table 1-1a'!E23="Yes",1,IF('Table 1-1a'!E23="na","na",1)))</f>
        <v>0</v>
      </c>
      <c r="F23" s="5">
        <f>IF('Table 1-1a'!F23="No",0,IF('Table 1-1a'!F23="Yes",1,IF('Table 1-1a'!F23="na","na",1)))</f>
        <v>0</v>
      </c>
      <c r="G23" s="5">
        <f>IF('Table 1-1a'!G23="No",0,IF('Table 1-1a'!G23="Yes",1,IF('Table 1-1a'!G23="na","na",1)))</f>
        <v>1</v>
      </c>
      <c r="H23" s="5">
        <f>IF('Table 1-1a'!H23="No",0,IF('Table 1-1a'!H23="Yes",1,IF('Table 1-1a'!H23="na","na",1)))</f>
        <v>0</v>
      </c>
      <c r="I23" s="5">
        <f>IF('Table 1-1a'!I23="No",0,IF('Table 1-1a'!I23="Yes",1,IF('Table 1-1a'!I23="na","na",1)))</f>
        <v>0</v>
      </c>
      <c r="J23" s="5">
        <f>IF('Table 1-1a'!J23="No",0,IF('Table 1-1a'!J23="Yes",1,IF('Table 1-1a'!J23="na","na",1)))</f>
        <v>0</v>
      </c>
      <c r="K23" s="5">
        <f>IF('Table 1-1a'!K23="No",0,IF('Table 1-1a'!K23="Yes",1,IF('Table 1-1a'!K23="na","na",1)))</f>
        <v>0</v>
      </c>
      <c r="L23" s="5">
        <f>IF('Table 1-1a'!L23="No",0,IF('Table 1-1a'!L23="Yes",1,IF('Table 1-1a'!L23="na","na",1)))</f>
        <v>0</v>
      </c>
    </row>
    <row r="24" spans="2:12" ht="12.75">
      <c r="B24" s="1" t="s">
        <v>299</v>
      </c>
      <c r="C24" s="5" t="str">
        <f>IF('Table 1-1a'!C24="No",0,IF('Table 1-1a'!C24="Yes",1,IF('Table 1-1a'!C24="na","na",1)))</f>
        <v>na</v>
      </c>
      <c r="D24" s="5">
        <f>IF('Table 1-1a'!D24="No",0,IF('Table 1-1a'!D24="Yes",1,IF('Table 1-1a'!D24="na","na",1)))</f>
        <v>0</v>
      </c>
      <c r="E24" s="5">
        <f>IF('Table 1-1a'!E24="No",0,IF('Table 1-1a'!E24="Yes",1,IF('Table 1-1a'!E24="na","na",1)))</f>
        <v>0</v>
      </c>
      <c r="F24" s="5">
        <f>IF('Table 1-1a'!F24="No",0,IF('Table 1-1a'!F24="Yes",1,IF('Table 1-1a'!F24="na","na",1)))</f>
        <v>1</v>
      </c>
      <c r="G24" s="5">
        <f>IF('Table 1-1a'!G24="No",0,IF('Table 1-1a'!G24="Yes",1,IF('Table 1-1a'!G24="na","na",1)))</f>
        <v>1</v>
      </c>
      <c r="H24" s="5">
        <f>IF('Table 1-1a'!H24="No",0,IF('Table 1-1a'!H24="Yes",1,IF('Table 1-1a'!H24="na","na",1)))</f>
        <v>0</v>
      </c>
      <c r="I24" s="5">
        <f>IF('Table 1-1a'!I24="No",0,IF('Table 1-1a'!I24="Yes",1,IF('Table 1-1a'!I24="na","na",1)))</f>
        <v>0</v>
      </c>
      <c r="J24" s="5" t="str">
        <f>IF('Table 1-1a'!J24="No",0,IF('Table 1-1a'!J24="Yes",1,IF('Table 1-1a'!J24="na","na",1)))</f>
        <v>na</v>
      </c>
      <c r="K24" s="5">
        <f>IF('Table 1-1a'!K24="No",0,IF('Table 1-1a'!K24="Yes",1,IF('Table 1-1a'!K24="na","na",1)))</f>
        <v>0</v>
      </c>
      <c r="L24" s="5">
        <f>IF('Table 1-1a'!L24="No",0,IF('Table 1-1a'!L24="Yes",1,IF('Table 1-1a'!L24="na","na",1)))</f>
        <v>1</v>
      </c>
    </row>
    <row r="25" spans="2:12" ht="12.75">
      <c r="B25" s="1" t="s">
        <v>300</v>
      </c>
      <c r="C25" s="5" t="str">
        <f>IF('Table 1-1a'!C25="No",0,IF('Table 1-1a'!C25="Yes",1,IF('Table 1-1a'!C25="na","na",1)))</f>
        <v>na</v>
      </c>
      <c r="D25" s="5">
        <f>IF('Table 1-1a'!D25="No",0,IF('Table 1-1a'!D25="Yes",1,IF('Table 1-1a'!D25="na","na",1)))</f>
        <v>0</v>
      </c>
      <c r="E25" s="5">
        <f>IF('Table 1-1a'!E25="No",0,IF('Table 1-1a'!E25="Yes",1,IF('Table 1-1a'!E25="na","na",1)))</f>
        <v>0</v>
      </c>
      <c r="F25" s="5">
        <f>IF('Table 1-1a'!F25="No",0,IF('Table 1-1a'!F25="Yes",1,IF('Table 1-1a'!F25="na","na",1)))</f>
        <v>1</v>
      </c>
      <c r="G25" s="5">
        <f>IF('Table 1-1a'!G25="No",0,IF('Table 1-1a'!G25="Yes",1,IF('Table 1-1a'!G25="na","na",1)))</f>
        <v>1</v>
      </c>
      <c r="H25" s="5">
        <f>IF('Table 1-1a'!H25="No",0,IF('Table 1-1a'!H25="Yes",1,IF('Table 1-1a'!H25="na","na",1)))</f>
        <v>0</v>
      </c>
      <c r="I25" s="5">
        <f>IF('Table 1-1a'!I25="No",0,IF('Table 1-1a'!I25="Yes",1,IF('Table 1-1a'!I25="na","na",1)))</f>
        <v>0</v>
      </c>
      <c r="J25" s="5" t="str">
        <f>IF('Table 1-1a'!J25="No",0,IF('Table 1-1a'!J25="Yes",1,IF('Table 1-1a'!J25="na","na",1)))</f>
        <v>na</v>
      </c>
      <c r="K25" s="5">
        <f>IF('Table 1-1a'!K25="No",0,IF('Table 1-1a'!K25="Yes",1,IF('Table 1-1a'!K25="na","na",1)))</f>
        <v>0</v>
      </c>
      <c r="L25" s="5">
        <f>IF('Table 1-1a'!L25="No",0,IF('Table 1-1a'!L25="Yes",1,IF('Table 1-1a'!L25="na","na",1)))</f>
        <v>1</v>
      </c>
    </row>
    <row r="26" spans="2:12" ht="12.75">
      <c r="B26" s="1" t="s">
        <v>301</v>
      </c>
      <c r="C26" s="5" t="str">
        <f>IF('Table 1-1a'!C26="No",0,IF('Table 1-1a'!C26="Yes",1,IF('Table 1-1a'!C26="na","na",1)))</f>
        <v>na</v>
      </c>
      <c r="D26" s="5">
        <f>IF('Table 1-1a'!D26="No",0,IF('Table 1-1a'!D26="Yes",1,IF('Table 1-1a'!D26="na","na",1)))</f>
        <v>0</v>
      </c>
      <c r="E26" s="5">
        <f>IF('Table 1-1a'!E26="No",0,IF('Table 1-1a'!E26="Yes",1,IF('Table 1-1a'!E26="na","na",1)))</f>
        <v>0</v>
      </c>
      <c r="F26" s="5">
        <f>IF('Table 1-1a'!F26="No",0,IF('Table 1-1a'!F26="Yes",1,IF('Table 1-1a'!F26="na","na",1)))</f>
        <v>1</v>
      </c>
      <c r="G26" s="5">
        <f>IF('Table 1-1a'!G26="No",0,IF('Table 1-1a'!G26="Yes",1,IF('Table 1-1a'!G26="na","na",1)))</f>
        <v>1</v>
      </c>
      <c r="H26" s="5">
        <f>IF('Table 1-1a'!H26="No",0,IF('Table 1-1a'!H26="Yes",1,IF('Table 1-1a'!H26="na","na",1)))</f>
        <v>0</v>
      </c>
      <c r="I26" s="5">
        <f>IF('Table 1-1a'!I26="No",0,IF('Table 1-1a'!I26="Yes",1,IF('Table 1-1a'!I26="na","na",1)))</f>
        <v>0</v>
      </c>
      <c r="J26" s="5" t="str">
        <f>IF('Table 1-1a'!J26="No",0,IF('Table 1-1a'!J26="Yes",1,IF('Table 1-1a'!J26="na","na",1)))</f>
        <v>na</v>
      </c>
      <c r="K26" s="5">
        <f>IF('Table 1-1a'!K26="No",0,IF('Table 1-1a'!K26="Yes",1,IF('Table 1-1a'!K26="na","na",1)))</f>
        <v>0</v>
      </c>
      <c r="L26" s="5">
        <f>IF('Table 1-1a'!L26="No",0,IF('Table 1-1a'!L26="Yes",1,IF('Table 1-1a'!L26="na","na",1)))</f>
        <v>1</v>
      </c>
    </row>
    <row r="27" spans="2:12" ht="12.75">
      <c r="B27" s="1" t="s">
        <v>302</v>
      </c>
      <c r="C27" s="5">
        <f>IF('Table 1-1a'!C27="No",0,IF('Table 1-1a'!C27="Yes",1,IF('Table 1-1a'!C27="na","na",1)))</f>
        <v>1</v>
      </c>
      <c r="D27" s="5">
        <f>IF('Table 1-1a'!D27="No",0,IF('Table 1-1a'!D27="Yes",1,IF('Table 1-1a'!D27="na","na",1)))</f>
        <v>1</v>
      </c>
      <c r="E27" s="5" t="str">
        <f>IF('Table 1-1a'!E27="No",0,IF('Table 1-1a'!E27="Yes",1,IF('Table 1-1a'!E27="na","na",1)))</f>
        <v>na</v>
      </c>
      <c r="F27" s="5">
        <f>IF('Table 1-1a'!F27="No",0,IF('Table 1-1a'!F27="Yes",1,IF('Table 1-1a'!F27="na","na",1)))</f>
        <v>1</v>
      </c>
      <c r="G27" s="5">
        <f>IF('Table 1-1a'!G27="No",0,IF('Table 1-1a'!G27="Yes",1,IF('Table 1-1a'!G27="na","na",1)))</f>
        <v>0</v>
      </c>
      <c r="H27" s="5">
        <f>IF('Table 1-1a'!H27="No",0,IF('Table 1-1a'!H27="Yes",1,IF('Table 1-1a'!H27="na","na",1)))</f>
        <v>1</v>
      </c>
      <c r="I27" s="5">
        <f>IF('Table 1-1a'!I27="No",0,IF('Table 1-1a'!I27="Yes",1,IF('Table 1-1a'!I27="na","na",1)))</f>
        <v>0</v>
      </c>
      <c r="J27" s="5">
        <f>IF('Table 1-1a'!J27="No",0,IF('Table 1-1a'!J27="Yes",1,IF('Table 1-1a'!J27="na","na",1)))</f>
        <v>0</v>
      </c>
      <c r="K27" s="5">
        <f>IF('Table 1-1a'!K27="No",0,IF('Table 1-1a'!K27="Yes",1,IF('Table 1-1a'!K27="na","na",1)))</f>
        <v>0</v>
      </c>
      <c r="L27" s="5">
        <f>IF('Table 1-1a'!L27="No",0,IF('Table 1-1a'!L27="Yes",1,IF('Table 1-1a'!L27="na","na",1)))</f>
        <v>1</v>
      </c>
    </row>
    <row r="28" spans="2:12" ht="12.75">
      <c r="B28" s="1" t="s">
        <v>303</v>
      </c>
      <c r="C28" s="5">
        <f>IF('Table 1-1a'!C28="No",0,IF('Table 1-1a'!C28="Yes",1,IF('Table 1-1a'!C28="na","na",1)))</f>
        <v>0</v>
      </c>
      <c r="D28" s="5">
        <f>IF('Table 1-1a'!D28="No",0,IF('Table 1-1a'!D28="Yes",1,IF('Table 1-1a'!D28="na","na",1)))</f>
        <v>0</v>
      </c>
      <c r="E28" s="5">
        <f>IF('Table 1-1a'!E28="No",0,IF('Table 1-1a'!E28="Yes",1,IF('Table 1-1a'!E28="na","na",1)))</f>
        <v>0</v>
      </c>
      <c r="F28" s="5">
        <f>IF('Table 1-1a'!F28="No",0,IF('Table 1-1a'!F28="Yes",1,IF('Table 1-1a'!F28="na","na",1)))</f>
        <v>1</v>
      </c>
      <c r="G28" s="5">
        <f>IF('Table 1-1a'!G28="No",0,IF('Table 1-1a'!G28="Yes",1,IF('Table 1-1a'!G28="na","na",1)))</f>
        <v>1</v>
      </c>
      <c r="H28" s="5">
        <f>IF('Table 1-1a'!H28="No",0,IF('Table 1-1a'!H28="Yes",1,IF('Table 1-1a'!H28="na","na",1)))</f>
        <v>1</v>
      </c>
      <c r="I28" s="5">
        <f>IF('Table 1-1a'!I28="No",0,IF('Table 1-1a'!I28="Yes",1,IF('Table 1-1a'!I28="na","na",1)))</f>
        <v>0</v>
      </c>
      <c r="J28" s="5">
        <f>IF('Table 1-1a'!J28="No",0,IF('Table 1-1a'!J28="Yes",1,IF('Table 1-1a'!J28="na","na",1)))</f>
        <v>1</v>
      </c>
      <c r="K28" s="5">
        <f>IF('Table 1-1a'!K28="No",0,IF('Table 1-1a'!K28="Yes",1,IF('Table 1-1a'!K28="na","na",1)))</f>
        <v>0</v>
      </c>
      <c r="L28" s="5">
        <f>IF('Table 1-1a'!L28="No",0,IF('Table 1-1a'!L28="Yes",1,IF('Table 1-1a'!L28="na","na",1)))</f>
        <v>0</v>
      </c>
    </row>
    <row r="29" spans="2:12" ht="12.75">
      <c r="B29" s="1" t="s">
        <v>304</v>
      </c>
      <c r="C29" s="5">
        <f>IF('Table 1-1a'!C29="No",0,IF('Table 1-1a'!C29="Yes",1,IF('Table 1-1a'!C29="na","na",1)))</f>
        <v>0</v>
      </c>
      <c r="D29" s="5">
        <f>IF('Table 1-1a'!D29="No",0,IF('Table 1-1a'!D29="Yes",1,IF('Table 1-1a'!D29="na","na",1)))</f>
        <v>0</v>
      </c>
      <c r="E29" s="5">
        <f>IF('Table 1-1a'!E29="No",0,IF('Table 1-1a'!E29="Yes",1,IF('Table 1-1a'!E29="na","na",1)))</f>
        <v>0</v>
      </c>
      <c r="F29" s="5">
        <f>IF('Table 1-1a'!F29="No",0,IF('Table 1-1a'!F29="Yes",1,IF('Table 1-1a'!F29="na","na",1)))</f>
        <v>1</v>
      </c>
      <c r="G29" s="5">
        <f>IF('Table 1-1a'!G29="No",0,IF('Table 1-1a'!G29="Yes",1,IF('Table 1-1a'!G29="na","na",1)))</f>
        <v>0</v>
      </c>
      <c r="H29" s="5">
        <f>IF('Table 1-1a'!H29="No",0,IF('Table 1-1a'!H29="Yes",1,IF('Table 1-1a'!H29="na","na",1)))</f>
        <v>0</v>
      </c>
      <c r="I29" s="5">
        <f>IF('Table 1-1a'!I29="No",0,IF('Table 1-1a'!I29="Yes",1,IF('Table 1-1a'!I29="na","na",1)))</f>
        <v>0</v>
      </c>
      <c r="J29" s="5">
        <f>IF('Table 1-1a'!J29="No",0,IF('Table 1-1a'!J29="Yes",1,IF('Table 1-1a'!J29="na","na",1)))</f>
        <v>1</v>
      </c>
      <c r="K29" s="5">
        <f>IF('Table 1-1a'!K29="No",0,IF('Table 1-1a'!K29="Yes",1,IF('Table 1-1a'!K29="na","na",1)))</f>
        <v>0</v>
      </c>
      <c r="L29" s="5">
        <f>IF('Table 1-1a'!L29="No",0,IF('Table 1-1a'!L29="Yes",1,IF('Table 1-1a'!L29="na","na",1)))</f>
        <v>0</v>
      </c>
    </row>
    <row r="30" spans="2:12" ht="12.75">
      <c r="B30" s="1" t="s">
        <v>305</v>
      </c>
      <c r="C30" s="5">
        <f>IF('Table 1-1a'!C30="No",0,IF('Table 1-1a'!C30="Yes",1,IF('Table 1-1a'!C30="na","na",1)))</f>
        <v>0</v>
      </c>
      <c r="D30" s="5">
        <f>IF('Table 1-1a'!D30="No",0,IF('Table 1-1a'!D30="Yes",1,IF('Table 1-1a'!D30="na","na",1)))</f>
        <v>0</v>
      </c>
      <c r="E30" s="5">
        <f>IF('Table 1-1a'!E30="No",0,IF('Table 1-1a'!E30="Yes",1,IF('Table 1-1a'!E30="na","na",1)))</f>
        <v>0</v>
      </c>
      <c r="F30" s="5">
        <f>IF('Table 1-1a'!F30="No",0,IF('Table 1-1a'!F30="Yes",1,IF('Table 1-1a'!F30="na","na",1)))</f>
        <v>0</v>
      </c>
      <c r="G30" s="5">
        <f>IF('Table 1-1a'!G30="No",0,IF('Table 1-1a'!G30="Yes",1,IF('Table 1-1a'!G30="na","na",1)))</f>
        <v>0</v>
      </c>
      <c r="H30" s="5">
        <f>IF('Table 1-1a'!H30="No",0,IF('Table 1-1a'!H30="Yes",1,IF('Table 1-1a'!H30="na","na",1)))</f>
        <v>0</v>
      </c>
      <c r="I30" s="5">
        <f>IF('Table 1-1a'!I30="No",0,IF('Table 1-1a'!I30="Yes",1,IF('Table 1-1a'!I30="na","na",1)))</f>
        <v>0</v>
      </c>
      <c r="J30" s="5">
        <f>IF('Table 1-1a'!J30="No",0,IF('Table 1-1a'!J30="Yes",1,IF('Table 1-1a'!J30="na","na",1)))</f>
        <v>0</v>
      </c>
      <c r="K30" s="5">
        <f>IF('Table 1-1a'!K30="No",0,IF('Table 1-1a'!K30="Yes",1,IF('Table 1-1a'!K30="na","na",1)))</f>
        <v>0</v>
      </c>
      <c r="L30" s="5">
        <f>IF('Table 1-1a'!L30="No",0,IF('Table 1-1a'!L30="Yes",1,IF('Table 1-1a'!L30="na","na",1)))</f>
        <v>0</v>
      </c>
    </row>
    <row r="31" spans="2:12" ht="12.75">
      <c r="B31" s="1" t="s">
        <v>306</v>
      </c>
      <c r="C31" s="5">
        <f>IF('Table 1-1a'!C31="No",0,IF('Table 1-1a'!C31="Yes",1,IF('Table 1-1a'!C31="na","na",1)))</f>
        <v>1</v>
      </c>
      <c r="D31" s="5">
        <f>IF('Table 1-1a'!D31="No",0,IF('Table 1-1a'!D31="Yes",1,IF('Table 1-1a'!D31="na","na",1)))</f>
        <v>0</v>
      </c>
      <c r="E31" s="5">
        <f>IF('Table 1-1a'!E31="No",0,IF('Table 1-1a'!E31="Yes",1,IF('Table 1-1a'!E31="na","na",1)))</f>
        <v>0</v>
      </c>
      <c r="F31" s="5">
        <f>IF('Table 1-1a'!F31="No",0,IF('Table 1-1a'!F31="Yes",1,IF('Table 1-1a'!F31="na","na",1)))</f>
        <v>0</v>
      </c>
      <c r="G31" s="5">
        <f>IF('Table 1-1a'!G31="No",0,IF('Table 1-1a'!G31="Yes",1,IF('Table 1-1a'!G31="na","na",1)))</f>
        <v>0</v>
      </c>
      <c r="H31" s="5">
        <f>IF('Table 1-1a'!H31="No",0,IF('Table 1-1a'!H31="Yes",1,IF('Table 1-1a'!H31="na","na",1)))</f>
        <v>1</v>
      </c>
      <c r="I31" s="5">
        <f>IF('Table 1-1a'!I31="No",0,IF('Table 1-1a'!I31="Yes",1,IF('Table 1-1a'!I31="na","na",1)))</f>
        <v>0</v>
      </c>
      <c r="J31" s="5">
        <f>IF('Table 1-1a'!J31="No",0,IF('Table 1-1a'!J31="Yes",1,IF('Table 1-1a'!J31="na","na",1)))</f>
        <v>0</v>
      </c>
      <c r="K31" s="5">
        <f>IF('Table 1-1a'!K31="No",0,IF('Table 1-1a'!K31="Yes",1,IF('Table 1-1a'!K31="na","na",1)))</f>
        <v>0</v>
      </c>
      <c r="L31" s="5">
        <f>IF('Table 1-1a'!L31="No",0,IF('Table 1-1a'!L31="Yes",1,IF('Table 1-1a'!L31="na","na",1)))</f>
        <v>0</v>
      </c>
    </row>
    <row r="32" spans="2:10" ht="12.75">
      <c r="B32" s="6" t="s">
        <v>288</v>
      </c>
      <c r="C32" s="16"/>
      <c r="D32" s="15"/>
      <c r="E32" s="9"/>
      <c r="G32" s="9"/>
      <c r="I32" s="9"/>
      <c r="J32" s="9"/>
    </row>
    <row r="33" spans="2:4" ht="13.5">
      <c r="B33" s="6"/>
      <c r="C33" s="5"/>
      <c r="D33" s="43"/>
    </row>
    <row r="34" spans="1:4" ht="13.5">
      <c r="A34" s="18">
        <v>2</v>
      </c>
      <c r="B34" s="1" t="s">
        <v>307</v>
      </c>
      <c r="C34" s="5"/>
      <c r="D34" s="43"/>
    </row>
    <row r="35" spans="2:11" ht="13.5">
      <c r="B35" s="1" t="s">
        <v>296</v>
      </c>
      <c r="C35" s="5"/>
      <c r="D35" s="43"/>
      <c r="K35" s="9"/>
    </row>
    <row r="36" spans="2:11" ht="13.5">
      <c r="B36" s="1" t="s">
        <v>297</v>
      </c>
      <c r="C36" s="5"/>
      <c r="D36" s="43"/>
      <c r="K36" s="9"/>
    </row>
    <row r="37" spans="2:11" ht="13.5">
      <c r="B37" s="1" t="s">
        <v>298</v>
      </c>
      <c r="C37" s="5"/>
      <c r="D37" s="43"/>
      <c r="I37" s="1"/>
      <c r="K37" s="9"/>
    </row>
    <row r="38" spans="2:11" ht="12.75">
      <c r="B38" s="1" t="s">
        <v>299</v>
      </c>
      <c r="C38" s="5"/>
      <c r="G38" s="9"/>
      <c r="I38" s="9"/>
      <c r="K38" s="9"/>
    </row>
    <row r="39" spans="2:11" ht="12.75">
      <c r="B39" s="1" t="s">
        <v>300</v>
      </c>
      <c r="C39" s="5"/>
      <c r="G39" s="9"/>
      <c r="I39" s="9"/>
      <c r="K39" s="9"/>
    </row>
    <row r="40" spans="2:11" ht="12.75">
      <c r="B40" s="1" t="s">
        <v>301</v>
      </c>
      <c r="F40" s="9"/>
      <c r="G40" s="9"/>
      <c r="I40" s="9"/>
      <c r="K40" s="9"/>
    </row>
    <row r="41" spans="2:11" ht="12.75">
      <c r="B41" s="1" t="s">
        <v>302</v>
      </c>
      <c r="C41" s="5"/>
      <c r="F41" s="9"/>
      <c r="I41" s="9"/>
      <c r="K41" s="9"/>
    </row>
    <row r="42" spans="2:11" ht="12.75">
      <c r="B42" s="1" t="s">
        <v>303</v>
      </c>
      <c r="C42" s="5"/>
      <c r="F42" s="9"/>
      <c r="I42" s="9"/>
      <c r="J42" s="9"/>
      <c r="K42" s="9"/>
    </row>
    <row r="43" spans="2:11" ht="12.75">
      <c r="B43" s="1" t="s">
        <v>304</v>
      </c>
      <c r="C43" s="5"/>
      <c r="I43" s="9"/>
      <c r="K43" s="9"/>
    </row>
    <row r="44" spans="2:11" ht="12.75">
      <c r="B44" s="1" t="s">
        <v>305</v>
      </c>
      <c r="C44" s="5"/>
      <c r="I44" s="9"/>
      <c r="K44" s="9"/>
    </row>
    <row r="45" spans="2:11" ht="12.75">
      <c r="B45" s="1" t="s">
        <v>306</v>
      </c>
      <c r="C45" s="5"/>
      <c r="I45" s="9"/>
      <c r="K45" s="9"/>
    </row>
    <row r="46" spans="2:12" ht="12.75">
      <c r="B46" s="6" t="s">
        <v>288</v>
      </c>
      <c r="C46" s="16"/>
      <c r="F46" s="9"/>
      <c r="G46" s="9"/>
      <c r="H46" s="9"/>
      <c r="I46" s="9"/>
      <c r="J46" s="9"/>
      <c r="K46" s="9"/>
      <c r="L46" s="9"/>
    </row>
    <row r="47" spans="2:7" ht="12.75">
      <c r="B47" s="13"/>
      <c r="G47" s="8"/>
    </row>
    <row r="48" spans="2:7" ht="12.75">
      <c r="B48" s="38" t="s">
        <v>308</v>
      </c>
      <c r="G48" s="8"/>
    </row>
    <row r="49" spans="2:7" ht="12.75">
      <c r="B49" s="13"/>
      <c r="G49" s="8"/>
    </row>
    <row r="50" spans="1:3" ht="12.75" customHeight="1">
      <c r="A50" s="18">
        <v>3</v>
      </c>
      <c r="B50" s="1" t="s">
        <v>309</v>
      </c>
      <c r="C50" s="5"/>
    </row>
    <row r="51" spans="2:11" ht="12.75">
      <c r="B51" s="1" t="s">
        <v>293</v>
      </c>
      <c r="C51" s="26"/>
      <c r="F51" s="1"/>
      <c r="G51" s="1"/>
      <c r="H51" s="1"/>
      <c r="I51" s="1"/>
      <c r="K51" s="15"/>
    </row>
    <row r="52" spans="2:12" ht="12.75">
      <c r="B52" s="1" t="s">
        <v>310</v>
      </c>
      <c r="C52" s="5">
        <f>IF('Table 1-1a'!C52="No",0,IF('Table 1-1a'!C52="Yes",1,IF('Table 1-1a'!C52="na","na",1)))</f>
        <v>0</v>
      </c>
      <c r="D52" s="5">
        <f>IF('Table 1-1a'!D52="No",0,IF('Table 1-1a'!D52="Yes",1,IF('Table 1-1a'!D52="na","na",1)))</f>
        <v>0</v>
      </c>
      <c r="E52" s="5">
        <f>IF('Table 1-1a'!E52="No",0,IF('Table 1-1a'!E52="Yes",1,IF('Table 1-1a'!E52="na","na",1)))</f>
        <v>1</v>
      </c>
      <c r="F52" s="5">
        <f>IF('Table 1-1a'!F52="No",0,IF('Table 1-1a'!F52="Yes",1,IF('Table 1-1a'!F52="na","na",1)))</f>
        <v>0</v>
      </c>
      <c r="G52" s="5">
        <f>IF('Table 1-1a'!G52="No",0,IF('Table 1-1a'!G52="Yes",1,IF('Table 1-1a'!G52="na","na",1)))</f>
        <v>0</v>
      </c>
      <c r="H52" s="5">
        <f>IF('Table 1-1a'!H52="No",0,IF('Table 1-1a'!H52="Yes",1,IF('Table 1-1a'!H52="na","na",1)))</f>
        <v>0</v>
      </c>
      <c r="I52" s="5">
        <f>IF('Table 1-1a'!I52="No",0,IF('Table 1-1a'!I52="Yes",1,IF('Table 1-1a'!I52="na","na",1)))</f>
        <v>1</v>
      </c>
      <c r="J52" s="5">
        <f>IF('Table 1-1a'!J52="No",0,IF('Table 1-1a'!J52="Yes",1,IF('Table 1-1a'!J52="na","na",1)))</f>
        <v>0</v>
      </c>
      <c r="K52" s="5">
        <f>IF('Table 1-1a'!K52="No",0,IF('Table 1-1a'!K52="Yes",1,IF('Table 1-1a'!K52="na","na",1)))</f>
        <v>1</v>
      </c>
      <c r="L52" s="5">
        <f>IF('Table 1-1a'!L52="No",0,IF('Table 1-1a'!L52="Yes",1,IF('Table 1-1a'!L52="na","na",1)))</f>
        <v>0</v>
      </c>
    </row>
    <row r="53" spans="2:11" ht="12.75">
      <c r="B53" s="1" t="s">
        <v>311</v>
      </c>
      <c r="F53" s="1"/>
      <c r="G53" s="1"/>
      <c r="H53" s="1"/>
      <c r="I53" s="1"/>
      <c r="K53" s="15"/>
    </row>
    <row r="54" spans="2:11" ht="12.75">
      <c r="B54" s="1" t="s">
        <v>312</v>
      </c>
      <c r="C54" s="5"/>
      <c r="E54" s="9"/>
      <c r="I54" s="9"/>
      <c r="K54" s="9"/>
    </row>
    <row r="55" spans="2:5" ht="12.75">
      <c r="B55" s="1" t="s">
        <v>294</v>
      </c>
      <c r="E55" s="9"/>
    </row>
    <row r="56" spans="2:12" ht="12.75">
      <c r="B56" s="1" t="s">
        <v>310</v>
      </c>
      <c r="C56" s="5" t="str">
        <f>IF('Table 1-1a'!C56="No",0,IF('Table 1-1a'!C56="Yes",1,IF('Table 1-1a'!C56="na","na",1)))</f>
        <v>na</v>
      </c>
      <c r="D56" s="5">
        <f>IF('Table 1-1a'!D56="No",0,IF('Table 1-1a'!D56="Yes",1,IF('Table 1-1a'!D56="na","na",1)))</f>
        <v>0</v>
      </c>
      <c r="E56" s="5">
        <f>IF('Table 1-1a'!E56="No",0,IF('Table 1-1a'!E56="Yes",1,IF('Table 1-1a'!E56="na","na",1)))</f>
        <v>1</v>
      </c>
      <c r="F56" s="5">
        <f>IF('Table 1-1a'!F56="No",0,IF('Table 1-1a'!F56="Yes",1,IF('Table 1-1a'!F56="na","na",1)))</f>
        <v>0</v>
      </c>
      <c r="G56" s="5">
        <f>IF('Table 1-1a'!G56="No",0,IF('Table 1-1a'!G56="Yes",1,IF('Table 1-1a'!G56="na","na",1)))</f>
        <v>1</v>
      </c>
      <c r="H56" s="5">
        <f>IF('Table 1-1a'!H56="No",0,IF('Table 1-1a'!H56="Yes",1,IF('Table 1-1a'!H56="na","na",1)))</f>
        <v>0</v>
      </c>
      <c r="I56" s="5">
        <f>IF('Table 1-1a'!I56="No",0,IF('Table 1-1a'!I56="Yes",1,IF('Table 1-1a'!I56="na","na",1)))</f>
        <v>1</v>
      </c>
      <c r="J56" s="5" t="str">
        <f>IF('Table 1-1a'!J56="No",0,IF('Table 1-1a'!J56="Yes",1,IF('Table 1-1a'!J56="na","na",1)))</f>
        <v>na</v>
      </c>
      <c r="K56" s="5">
        <f>IF('Table 1-1a'!K56="No",0,IF('Table 1-1a'!K56="Yes",1,IF('Table 1-1a'!K56="na","na",1)))</f>
        <v>0</v>
      </c>
      <c r="L56" s="5">
        <f>IF('Table 1-1a'!L56="No",0,IF('Table 1-1a'!L56="Yes",1,IF('Table 1-1a'!L56="na","na",1)))</f>
        <v>0</v>
      </c>
    </row>
    <row r="57" spans="2:9" ht="12.75">
      <c r="B57" s="1" t="s">
        <v>311</v>
      </c>
      <c r="I57" s="1"/>
    </row>
    <row r="58" spans="2:10" ht="12.75">
      <c r="B58" s="1" t="s">
        <v>312</v>
      </c>
      <c r="G58" s="9"/>
      <c r="I58" s="1"/>
      <c r="J58" s="9"/>
    </row>
    <row r="59" spans="2:3" ht="12.75">
      <c r="B59" s="4"/>
      <c r="C59" s="4"/>
    </row>
    <row r="60" spans="1:2" ht="12.75">
      <c r="A60" s="18">
        <v>4</v>
      </c>
      <c r="B60" s="1" t="s">
        <v>313</v>
      </c>
    </row>
    <row r="61" spans="2:10" ht="12.75">
      <c r="B61" s="1" t="s">
        <v>314</v>
      </c>
      <c r="C61" s="5"/>
      <c r="F61" s="9"/>
      <c r="G61" s="9"/>
      <c r="H61" s="9"/>
      <c r="I61" s="9"/>
      <c r="J61" s="9"/>
    </row>
    <row r="62" spans="2:12" ht="12.75">
      <c r="B62" s="1" t="s">
        <v>315</v>
      </c>
      <c r="C62" s="5"/>
      <c r="E62" s="14"/>
      <c r="G62" s="9"/>
      <c r="J62" s="9"/>
      <c r="L62" s="14"/>
    </row>
    <row r="63" spans="2:10" ht="12.75">
      <c r="B63" s="1" t="s">
        <v>316</v>
      </c>
      <c r="C63" s="5"/>
      <c r="G63" s="9"/>
      <c r="I63" s="9"/>
      <c r="J63" s="9"/>
    </row>
    <row r="64" spans="2:10" ht="12.75">
      <c r="B64" s="1" t="s">
        <v>315</v>
      </c>
      <c r="C64" s="5"/>
      <c r="F64" s="9"/>
      <c r="G64" s="9"/>
      <c r="I64" s="19"/>
      <c r="J64" s="9"/>
    </row>
    <row r="65" spans="2:10" ht="12.75">
      <c r="B65" s="1" t="s">
        <v>317</v>
      </c>
      <c r="C65" s="5"/>
      <c r="F65" s="9"/>
      <c r="G65" s="9"/>
      <c r="I65" s="19"/>
      <c r="J65" s="9"/>
    </row>
    <row r="66" spans="2:10" ht="12.75">
      <c r="B66" s="1" t="s">
        <v>315</v>
      </c>
      <c r="C66" s="5"/>
      <c r="F66" s="9"/>
      <c r="G66" s="9"/>
      <c r="I66" s="19"/>
      <c r="J66" s="9"/>
    </row>
    <row r="67" spans="2:11" ht="12.75">
      <c r="B67" s="1" t="s">
        <v>318</v>
      </c>
      <c r="C67" s="5"/>
      <c r="E67" s="45"/>
      <c r="F67" s="9"/>
      <c r="G67" s="9"/>
      <c r="H67" s="9"/>
      <c r="I67" s="19"/>
      <c r="J67" s="9"/>
      <c r="K67" s="9"/>
    </row>
    <row r="68" spans="2:11" ht="12.75">
      <c r="B68" s="1" t="s">
        <v>315</v>
      </c>
      <c r="C68" s="5"/>
      <c r="F68" s="9"/>
      <c r="G68" s="9"/>
      <c r="H68" s="9"/>
      <c r="I68" s="47"/>
      <c r="J68" s="9"/>
      <c r="K68" s="9"/>
    </row>
    <row r="69" spans="2:11" ht="12.75">
      <c r="B69" s="1" t="s">
        <v>319</v>
      </c>
      <c r="C69" s="5"/>
      <c r="K69" s="9"/>
    </row>
    <row r="70" spans="2:11" ht="12.75">
      <c r="B70" s="1" t="s">
        <v>315</v>
      </c>
      <c r="C70" s="16"/>
      <c r="D70" s="19"/>
      <c r="F70" s="9"/>
      <c r="G70" s="8"/>
      <c r="I70" s="1"/>
      <c r="K70" s="15"/>
    </row>
    <row r="71" spans="2:11" ht="12.75">
      <c r="B71" s="6" t="s">
        <v>288</v>
      </c>
      <c r="C71" s="5"/>
      <c r="H71" s="9"/>
      <c r="K71" s="15"/>
    </row>
    <row r="72" spans="2:3" ht="12.75">
      <c r="B72" s="5"/>
      <c r="C72" s="5"/>
    </row>
    <row r="73" spans="1:12" ht="12.75">
      <c r="A73" s="18">
        <v>5</v>
      </c>
      <c r="B73" s="1" t="s">
        <v>320</v>
      </c>
      <c r="C73" s="5"/>
      <c r="D73" s="9"/>
      <c r="E73" s="9"/>
      <c r="F73" s="9"/>
      <c r="G73" s="9"/>
      <c r="H73" s="9"/>
      <c r="I73" s="9"/>
      <c r="J73" s="9"/>
      <c r="K73" s="9"/>
      <c r="L73" s="9"/>
    </row>
    <row r="74" spans="2:11" ht="12.75">
      <c r="B74" s="1" t="s">
        <v>321</v>
      </c>
      <c r="C74" s="16"/>
      <c r="D74" s="15"/>
      <c r="E74" s="9"/>
      <c r="F74" s="9"/>
      <c r="G74" s="9"/>
      <c r="J74" s="15"/>
      <c r="K74" s="15"/>
    </row>
    <row r="75" spans="2:12" ht="12.75">
      <c r="B75" s="89" t="s">
        <v>265</v>
      </c>
      <c r="C75" s="5">
        <f>IF('Table 1-1a'!C75="No",1,IF('Table 1-1a'!C75="Yes",0,IF('Table 1-1a'!C75="na","na",1)))</f>
        <v>1</v>
      </c>
      <c r="D75" s="5">
        <f>IF('Table 1-1a'!D75="No",1,IF('Table 1-1a'!D75="Yes",0,IF('Table 1-1a'!D75="na","na",1)))</f>
        <v>1</v>
      </c>
      <c r="E75" s="5">
        <f>IF('Table 1-1a'!E75="No",1,IF('Table 1-1a'!E75="Yes",0,IF('Table 1-1a'!E75="na","na",1)))</f>
        <v>1</v>
      </c>
      <c r="F75" s="5">
        <f>IF('Table 1-1a'!F75="No",1,IF('Table 1-1a'!F75="Yes",0,IF('Table 1-1a'!F75="na","na",1)))</f>
        <v>1</v>
      </c>
      <c r="G75" s="5">
        <f>IF('Table 1-1a'!G75="No",1,IF('Table 1-1a'!G75="Yes",0,IF('Table 1-1a'!G75="na","na",1)))</f>
        <v>1</v>
      </c>
      <c r="H75" s="5">
        <f>IF('Table 1-1a'!H75="No",1,IF('Table 1-1a'!H75="Yes",0,IF('Table 1-1a'!H75="na","na",1)))</f>
        <v>1</v>
      </c>
      <c r="I75" s="5">
        <f>IF('Table 1-1a'!I75="No",1,IF('Table 1-1a'!I75="Yes",0,IF('Table 1-1a'!I75="na","na",1)))</f>
        <v>1</v>
      </c>
      <c r="J75" s="5">
        <f>IF('Table 1-1a'!J75="No",1,IF('Table 1-1a'!J75="Yes",0,IF('Table 1-1a'!J75="na","na",1)))</f>
        <v>0</v>
      </c>
      <c r="K75" s="5">
        <f>IF('Table 1-1a'!K75="No",1,IF('Table 1-1a'!K75="Yes",0,IF('Table 1-1a'!K75="na","na",1)))</f>
        <v>0</v>
      </c>
      <c r="L75" s="5">
        <f>IF('Table 1-1a'!L75="No",1,IF('Table 1-1a'!L75="Yes",0,IF('Table 1-1a'!L75="na","na",1)))</f>
        <v>1</v>
      </c>
    </row>
    <row r="76" spans="2:3" ht="12.75">
      <c r="B76" s="6"/>
      <c r="C76" s="5"/>
    </row>
    <row r="77" spans="1:3" ht="12.75">
      <c r="A77" s="39" t="s">
        <v>334</v>
      </c>
      <c r="B77" s="1" t="s">
        <v>322</v>
      </c>
      <c r="C77" s="5"/>
    </row>
    <row r="78" spans="2:11" ht="12.75">
      <c r="B78" s="1" t="s">
        <v>324</v>
      </c>
      <c r="C78" s="5"/>
      <c r="H78" s="9"/>
      <c r="I78" s="9"/>
      <c r="K78" s="9"/>
    </row>
    <row r="79" spans="2:8" ht="12.75">
      <c r="B79" s="1" t="s">
        <v>326</v>
      </c>
      <c r="C79" s="5"/>
      <c r="F79" s="15"/>
      <c r="H79" s="9"/>
    </row>
    <row r="80" spans="2:3" ht="12.75">
      <c r="B80" s="6" t="s">
        <v>327</v>
      </c>
      <c r="C80" s="5"/>
    </row>
    <row r="81" spans="2:11" ht="12.75">
      <c r="B81" s="6" t="s">
        <v>328</v>
      </c>
      <c r="C81" s="5"/>
      <c r="F81" s="9"/>
      <c r="G81" s="9"/>
      <c r="K81" s="9"/>
    </row>
    <row r="82" spans="2:9" ht="12.75">
      <c r="B82" s="1" t="s">
        <v>325</v>
      </c>
      <c r="C82" s="5"/>
      <c r="I82" s="9"/>
    </row>
    <row r="83" spans="2:3" ht="12.75">
      <c r="B83" s="1" t="s">
        <v>326</v>
      </c>
      <c r="C83" s="5"/>
    </row>
    <row r="84" spans="2:3" ht="12.75">
      <c r="B84" s="6" t="s">
        <v>327</v>
      </c>
      <c r="C84" s="5"/>
    </row>
    <row r="85" spans="2:3" ht="12.75">
      <c r="B85" s="6" t="s">
        <v>328</v>
      </c>
      <c r="C85" s="5"/>
    </row>
    <row r="86" spans="2:6" ht="12.75">
      <c r="B86" s="1" t="s">
        <v>329</v>
      </c>
      <c r="C86" s="5"/>
      <c r="F86" s="9"/>
    </row>
    <row r="87" spans="2:8" ht="12.75">
      <c r="B87" s="1" t="s">
        <v>326</v>
      </c>
      <c r="C87" s="5"/>
      <c r="F87" s="9"/>
      <c r="G87" s="9"/>
      <c r="H87" s="9"/>
    </row>
    <row r="88" spans="2:3" ht="12.75">
      <c r="B88" s="6" t="s">
        <v>327</v>
      </c>
      <c r="C88" s="5"/>
    </row>
    <row r="89" spans="2:3" ht="12.75">
      <c r="B89" s="1" t="s">
        <v>326</v>
      </c>
      <c r="C89" s="5"/>
    </row>
    <row r="90" spans="2:7" ht="12.75">
      <c r="B90" s="6" t="s">
        <v>288</v>
      </c>
      <c r="C90" s="5"/>
      <c r="F90" s="9"/>
      <c r="G90" s="9"/>
    </row>
    <row r="91" spans="1:11" ht="12.75">
      <c r="A91" s="39" t="s">
        <v>335</v>
      </c>
      <c r="B91" s="1" t="s">
        <v>323</v>
      </c>
      <c r="C91" s="5"/>
      <c r="K91"/>
    </row>
    <row r="92" spans="2:11" ht="12.75">
      <c r="B92" s="1" t="s">
        <v>338</v>
      </c>
      <c r="C92" s="5"/>
      <c r="H92" s="9"/>
      <c r="I92" s="9"/>
      <c r="K92"/>
    </row>
    <row r="93" spans="2:11" ht="12.75">
      <c r="B93" s="1" t="s">
        <v>326</v>
      </c>
      <c r="C93" s="5"/>
      <c r="D93" s="9"/>
      <c r="F93" s="15"/>
      <c r="H93" s="9"/>
      <c r="K93"/>
    </row>
    <row r="94" spans="2:11" ht="12.75">
      <c r="B94" s="6" t="s">
        <v>327</v>
      </c>
      <c r="C94" s="5"/>
      <c r="F94" s="1"/>
      <c r="I94" s="1"/>
      <c r="K94"/>
    </row>
    <row r="95" spans="2:11" ht="12.75">
      <c r="B95" s="6" t="s">
        <v>328</v>
      </c>
      <c r="C95" s="5"/>
      <c r="D95" s="9"/>
      <c r="F95" s="9"/>
      <c r="K95" s="9"/>
    </row>
    <row r="96" spans="2:7" ht="12.75">
      <c r="B96" s="1" t="s">
        <v>330</v>
      </c>
      <c r="C96" s="5"/>
      <c r="G96" s="9"/>
    </row>
    <row r="97" spans="2:3" ht="12.75">
      <c r="B97" s="1" t="s">
        <v>326</v>
      </c>
      <c r="C97" s="5"/>
    </row>
    <row r="98" spans="2:3" ht="12.75">
      <c r="B98" s="6" t="s">
        <v>327</v>
      </c>
      <c r="C98" s="5"/>
    </row>
    <row r="99" spans="2:3" ht="12.75">
      <c r="B99" s="6" t="s">
        <v>328</v>
      </c>
      <c r="C99" s="16"/>
    </row>
    <row r="100" spans="2:11" ht="12.75">
      <c r="B100" s="1" t="s">
        <v>331</v>
      </c>
      <c r="C100" s="5"/>
      <c r="I100" s="1"/>
      <c r="K100"/>
    </row>
    <row r="101" spans="2:8" ht="12.75">
      <c r="B101" s="1" t="s">
        <v>326</v>
      </c>
      <c r="C101" s="5"/>
      <c r="H101" s="9"/>
    </row>
    <row r="102" ht="12.75">
      <c r="B102" s="6" t="s">
        <v>327</v>
      </c>
    </row>
    <row r="103" spans="2:3" ht="12.75">
      <c r="B103" s="6" t="s">
        <v>328</v>
      </c>
      <c r="C103" s="4"/>
    </row>
    <row r="104" spans="2:7" ht="12.75">
      <c r="B104" s="1" t="s">
        <v>332</v>
      </c>
      <c r="G104" s="9"/>
    </row>
    <row r="105" spans="2:9" ht="12.75">
      <c r="B105" s="1" t="s">
        <v>326</v>
      </c>
      <c r="C105" s="5"/>
      <c r="G105" s="9"/>
      <c r="H105" s="9"/>
      <c r="I105" s="9"/>
    </row>
    <row r="106" spans="2:3" ht="12.75">
      <c r="B106" s="6" t="s">
        <v>327</v>
      </c>
      <c r="C106" s="5"/>
    </row>
    <row r="107" spans="2:3" ht="12.75">
      <c r="B107" s="6" t="s">
        <v>328</v>
      </c>
      <c r="C107" s="5"/>
    </row>
    <row r="108" spans="2:9" ht="12.75">
      <c r="B108" s="1" t="s">
        <v>333</v>
      </c>
      <c r="C108" s="5"/>
      <c r="I108" s="9"/>
    </row>
    <row r="109" spans="2:9" ht="12.75">
      <c r="B109" s="1" t="s">
        <v>326</v>
      </c>
      <c r="C109" s="5"/>
      <c r="I109" s="9"/>
    </row>
    <row r="110" spans="2:3" ht="12.75">
      <c r="B110" s="6" t="s">
        <v>327</v>
      </c>
      <c r="C110" s="5"/>
    </row>
    <row r="111" spans="2:6" ht="12.75">
      <c r="B111" s="6" t="s">
        <v>328</v>
      </c>
      <c r="C111" s="16"/>
      <c r="F111" s="9"/>
    </row>
    <row r="112" spans="2:3" ht="12.75">
      <c r="B112" s="6" t="s">
        <v>288</v>
      </c>
      <c r="C112" s="5"/>
    </row>
    <row r="113" spans="1:2" ht="12.75">
      <c r="A113" s="39" t="s">
        <v>336</v>
      </c>
      <c r="B113" s="1" t="s">
        <v>337</v>
      </c>
    </row>
    <row r="114" spans="2:6" ht="12.75">
      <c r="B114" s="1" t="s">
        <v>339</v>
      </c>
      <c r="C114" s="4"/>
      <c r="F114" s="9"/>
    </row>
    <row r="115" spans="2:7" ht="12.75">
      <c r="B115" s="1" t="s">
        <v>326</v>
      </c>
      <c r="D115" s="9"/>
      <c r="F115" s="15"/>
      <c r="G115" s="9"/>
    </row>
    <row r="116" spans="2:3" ht="12.75">
      <c r="B116" s="6" t="s">
        <v>327</v>
      </c>
      <c r="C116" s="5"/>
    </row>
    <row r="117" spans="2:11" ht="12.75">
      <c r="B117" s="6" t="s">
        <v>328</v>
      </c>
      <c r="C117" s="5"/>
      <c r="D117" s="9"/>
      <c r="F117" s="9"/>
      <c r="K117" s="9"/>
    </row>
    <row r="118" spans="2:11" ht="12.75">
      <c r="B118" s="1" t="s">
        <v>340</v>
      </c>
      <c r="C118" s="5"/>
      <c r="G118" s="9"/>
      <c r="I118" s="9"/>
      <c r="K118" s="9"/>
    </row>
    <row r="119" spans="2:8" ht="12.75">
      <c r="B119" s="1" t="s">
        <v>326</v>
      </c>
      <c r="C119" s="5"/>
      <c r="F119" s="9"/>
      <c r="G119" s="9"/>
      <c r="H119" s="9"/>
    </row>
    <row r="120" spans="2:3" ht="12.75">
      <c r="B120" s="6" t="s">
        <v>327</v>
      </c>
      <c r="C120" s="5"/>
    </row>
    <row r="121" spans="2:3" ht="12.75">
      <c r="B121" s="6" t="s">
        <v>328</v>
      </c>
      <c r="C121" s="5"/>
    </row>
    <row r="122" spans="2:3" ht="12.75">
      <c r="B122" s="6" t="s">
        <v>288</v>
      </c>
      <c r="C122" s="5"/>
    </row>
    <row r="123" spans="1:2" ht="12.75">
      <c r="A123" s="39" t="s">
        <v>341</v>
      </c>
      <c r="B123" s="1" t="s">
        <v>342</v>
      </c>
    </row>
    <row r="124" spans="2:3" ht="12.75">
      <c r="B124" s="1" t="s">
        <v>343</v>
      </c>
      <c r="C124" s="5"/>
    </row>
    <row r="125" spans="2:6" ht="12.75">
      <c r="B125" s="1" t="s">
        <v>326</v>
      </c>
      <c r="C125" s="15"/>
      <c r="F125" s="9"/>
    </row>
    <row r="126" spans="2:6" ht="12.75">
      <c r="B126" s="6" t="s">
        <v>327</v>
      </c>
      <c r="C126" s="5"/>
      <c r="F126" s="9"/>
    </row>
    <row r="127" spans="2:3" ht="12.75">
      <c r="B127" s="6" t="s">
        <v>328</v>
      </c>
      <c r="C127" s="16"/>
    </row>
    <row r="128" spans="2:6" ht="12.75">
      <c r="B128" s="1" t="s">
        <v>344</v>
      </c>
      <c r="C128" s="5"/>
      <c r="F128" s="9"/>
    </row>
    <row r="129" spans="2:3" ht="12.75">
      <c r="B129" s="1" t="s">
        <v>326</v>
      </c>
      <c r="C129" s="5"/>
    </row>
    <row r="130" spans="2:3" ht="12.75">
      <c r="B130" s="6" t="s">
        <v>327</v>
      </c>
      <c r="C130" s="5"/>
    </row>
    <row r="131" spans="2:3" ht="12.75">
      <c r="B131" s="6" t="s">
        <v>328</v>
      </c>
      <c r="C131" s="5"/>
    </row>
    <row r="132" spans="2:11" ht="12.75">
      <c r="B132" s="1" t="s">
        <v>345</v>
      </c>
      <c r="C132" s="5"/>
      <c r="F132" s="9"/>
      <c r="H132" s="9"/>
      <c r="I132" s="9"/>
      <c r="K132" s="9"/>
    </row>
    <row r="133" spans="2:8" ht="12.75">
      <c r="B133" s="1" t="s">
        <v>326</v>
      </c>
      <c r="C133" s="5"/>
      <c r="D133" s="9"/>
      <c r="F133" s="15"/>
      <c r="H133" s="9"/>
    </row>
    <row r="134" spans="2:7" ht="12.75">
      <c r="B134" s="6" t="s">
        <v>327</v>
      </c>
      <c r="C134" s="5"/>
      <c r="G134" s="9"/>
    </row>
    <row r="135" spans="2:11" ht="12.75">
      <c r="B135" s="6" t="s">
        <v>328</v>
      </c>
      <c r="C135" s="5"/>
      <c r="D135" s="9"/>
      <c r="F135" s="9"/>
      <c r="G135" s="9"/>
      <c r="K135" s="9"/>
    </row>
    <row r="136" spans="2:3" ht="12.75">
      <c r="B136" s="6" t="s">
        <v>288</v>
      </c>
      <c r="C136" s="5"/>
    </row>
    <row r="137" spans="1:3" ht="12.75">
      <c r="A137" s="39" t="s">
        <v>347</v>
      </c>
      <c r="B137" s="1" t="s">
        <v>346</v>
      </c>
      <c r="C137" s="5"/>
    </row>
    <row r="138" spans="2:9" ht="12.75">
      <c r="B138" s="1" t="s">
        <v>348</v>
      </c>
      <c r="C138" s="1"/>
      <c r="F138" s="9"/>
      <c r="G138" s="9"/>
      <c r="I138" s="1"/>
    </row>
    <row r="139" spans="2:8" ht="12.75">
      <c r="B139" s="1" t="s">
        <v>326</v>
      </c>
      <c r="C139" s="5"/>
      <c r="D139" s="9"/>
      <c r="F139" s="15"/>
      <c r="H139" s="9"/>
    </row>
    <row r="140" spans="2:3" ht="12.75">
      <c r="B140" s="6" t="s">
        <v>327</v>
      </c>
      <c r="C140" s="5"/>
    </row>
    <row r="141" spans="2:11" ht="12.75">
      <c r="B141" s="6" t="s">
        <v>328</v>
      </c>
      <c r="C141" s="4"/>
      <c r="D141" s="9"/>
      <c r="F141" s="9"/>
      <c r="K141" s="9"/>
    </row>
    <row r="142" spans="2:11" ht="12.75">
      <c r="B142" s="1" t="s">
        <v>349</v>
      </c>
      <c r="C142" s="5"/>
      <c r="G142" s="9"/>
      <c r="I142" s="9"/>
      <c r="K142" s="9"/>
    </row>
    <row r="143" spans="2:8" ht="12.75">
      <c r="B143" s="1" t="s">
        <v>326</v>
      </c>
      <c r="C143" s="5"/>
      <c r="F143" s="9"/>
      <c r="H143" s="9"/>
    </row>
    <row r="144" spans="2:12" ht="12.75">
      <c r="B144" s="6" t="s">
        <v>327</v>
      </c>
      <c r="C144" s="16"/>
      <c r="F144" s="1"/>
      <c r="G144" s="1"/>
      <c r="H144" s="1"/>
      <c r="I144" s="1"/>
      <c r="L144" s="1"/>
    </row>
    <row r="145" spans="2:9" ht="12.75">
      <c r="B145" s="6" t="s">
        <v>328</v>
      </c>
      <c r="C145" s="5"/>
      <c r="F145" s="1"/>
      <c r="G145" s="1"/>
      <c r="H145" s="1"/>
      <c r="I145" s="1"/>
    </row>
    <row r="146" spans="1:9" ht="12.75">
      <c r="A146" s="39" t="s">
        <v>351</v>
      </c>
      <c r="B146" s="1" t="s">
        <v>350</v>
      </c>
      <c r="C146" s="5"/>
      <c r="G146" s="1"/>
      <c r="H146" s="1"/>
      <c r="I146" s="1"/>
    </row>
    <row r="147" spans="2:11" ht="12.75">
      <c r="B147" s="1" t="s">
        <v>352</v>
      </c>
      <c r="C147" s="5"/>
      <c r="H147" s="9"/>
      <c r="I147" s="9"/>
      <c r="K147" s="9"/>
    </row>
    <row r="148" spans="2:9" ht="12.75">
      <c r="B148" s="1" t="s">
        <v>326</v>
      </c>
      <c r="C148" s="5"/>
      <c r="F148" s="16"/>
      <c r="G148" s="9"/>
      <c r="H148" s="9"/>
      <c r="I148" s="1"/>
    </row>
    <row r="149" spans="2:3" ht="12.75">
      <c r="B149" s="6" t="s">
        <v>327</v>
      </c>
      <c r="C149" s="5"/>
    </row>
    <row r="150" spans="2:11" ht="12.75">
      <c r="B150" s="6" t="s">
        <v>328</v>
      </c>
      <c r="C150" s="5"/>
      <c r="F150" s="9"/>
      <c r="G150" s="9"/>
      <c r="K150" s="9"/>
    </row>
    <row r="151" spans="2:11" ht="12.75">
      <c r="B151" s="1" t="s">
        <v>353</v>
      </c>
      <c r="C151" s="5"/>
      <c r="F151" s="9"/>
      <c r="I151" s="9"/>
      <c r="K151" s="9"/>
    </row>
    <row r="152" spans="2:11" ht="12.75">
      <c r="B152" s="1" t="s">
        <v>326</v>
      </c>
      <c r="C152" s="15"/>
      <c r="D152" s="14"/>
      <c r="E152" s="14"/>
      <c r="F152" s="9"/>
      <c r="G152" s="9"/>
      <c r="H152" s="9"/>
      <c r="I152" s="14"/>
      <c r="K152" s="14"/>
    </row>
    <row r="153" spans="2:3" ht="12.75">
      <c r="B153" s="6" t="s">
        <v>327</v>
      </c>
      <c r="C153" s="5"/>
    </row>
    <row r="154" spans="2:9" ht="12.75">
      <c r="B154" s="6" t="s">
        <v>328</v>
      </c>
      <c r="C154" s="5"/>
      <c r="I154" s="1"/>
    </row>
    <row r="155" spans="1:3" ht="12.75">
      <c r="A155" s="39" t="s">
        <v>355</v>
      </c>
      <c r="B155" s="1" t="s">
        <v>354</v>
      </c>
      <c r="C155" s="5"/>
    </row>
    <row r="156" spans="2:9" ht="12.75">
      <c r="B156" s="1" t="s">
        <v>356</v>
      </c>
      <c r="C156" s="5"/>
      <c r="G156" s="9"/>
      <c r="H156" s="9"/>
      <c r="I156" s="9"/>
    </row>
    <row r="157" spans="2:11" ht="12.75">
      <c r="B157" s="6" t="s">
        <v>357</v>
      </c>
      <c r="C157" s="16"/>
      <c r="D157" s="9"/>
      <c r="F157" s="16"/>
      <c r="G157" s="9"/>
      <c r="H157" s="9"/>
      <c r="K157" s="9"/>
    </row>
    <row r="158" spans="2:9" ht="12.75">
      <c r="B158" s="1" t="s">
        <v>358</v>
      </c>
      <c r="C158" s="5"/>
      <c r="I158" s="9"/>
    </row>
    <row r="159" spans="2:12" ht="12.75">
      <c r="B159" s="6" t="s">
        <v>357</v>
      </c>
      <c r="C159" s="5"/>
      <c r="F159" s="9"/>
      <c r="H159" s="9"/>
      <c r="L159" s="1"/>
    </row>
    <row r="160" spans="2:3" ht="12.75">
      <c r="B160" s="6" t="s">
        <v>288</v>
      </c>
      <c r="C160" s="5"/>
    </row>
    <row r="161" spans="2:9" ht="12.75">
      <c r="B161" s="1" t="s">
        <v>359</v>
      </c>
      <c r="C161" s="5"/>
      <c r="G161" s="9"/>
      <c r="H161" s="9"/>
      <c r="I161" s="9"/>
    </row>
    <row r="162" spans="2:11" ht="12.75">
      <c r="B162" s="6" t="s">
        <v>357</v>
      </c>
      <c r="C162" s="16"/>
      <c r="D162" s="9"/>
      <c r="F162" s="16"/>
      <c r="G162" s="9"/>
      <c r="H162" s="9"/>
      <c r="K162" s="9"/>
    </row>
    <row r="163" spans="2:9" ht="12.75">
      <c r="B163" s="1" t="s">
        <v>360</v>
      </c>
      <c r="C163" s="5"/>
      <c r="I163" s="9"/>
    </row>
    <row r="164" spans="2:8" ht="12.75">
      <c r="B164" s="6" t="s">
        <v>357</v>
      </c>
      <c r="C164" s="5"/>
      <c r="F164" s="9"/>
      <c r="G164" s="9"/>
      <c r="H164" s="9"/>
    </row>
    <row r="165" spans="2:12" ht="12.75">
      <c r="B165" s="6" t="s">
        <v>288</v>
      </c>
      <c r="C165" s="5"/>
      <c r="L165" s="1"/>
    </row>
    <row r="166" spans="2:9" ht="12.75">
      <c r="B166" s="1" t="s">
        <v>361</v>
      </c>
      <c r="C166" s="5"/>
      <c r="G166" s="9"/>
      <c r="I166" s="9"/>
    </row>
    <row r="167" spans="2:11" ht="12.75">
      <c r="B167" s="6" t="s">
        <v>357</v>
      </c>
      <c r="C167" s="16"/>
      <c r="D167" s="9"/>
      <c r="F167" s="9"/>
      <c r="G167" s="9"/>
      <c r="K167" s="9"/>
    </row>
    <row r="168" spans="2:9" ht="12.75">
      <c r="B168" s="1" t="s">
        <v>362</v>
      </c>
      <c r="C168" s="5"/>
      <c r="I168" s="9"/>
    </row>
    <row r="169" spans="2:12" ht="12.75">
      <c r="B169" s="6" t="s">
        <v>357</v>
      </c>
      <c r="C169" s="5"/>
      <c r="F169" s="15"/>
      <c r="G169" s="9"/>
      <c r="H169" s="9"/>
      <c r="K169" s="9"/>
      <c r="L169" s="1"/>
    </row>
    <row r="170" spans="2:3" ht="12.75">
      <c r="B170" s="6" t="s">
        <v>288</v>
      </c>
      <c r="C170" s="5"/>
    </row>
    <row r="171" spans="2:3" ht="12.75">
      <c r="B171" s="1" t="s">
        <v>363</v>
      </c>
      <c r="C171" s="5"/>
    </row>
    <row r="172" spans="2:7" ht="12.75">
      <c r="B172" s="6" t="s">
        <v>357</v>
      </c>
      <c r="C172" s="5"/>
      <c r="G172" s="9"/>
    </row>
    <row r="173" spans="2:9" ht="12.75">
      <c r="B173" s="1" t="s">
        <v>364</v>
      </c>
      <c r="C173" s="5"/>
      <c r="F173" s="1"/>
      <c r="G173" s="1"/>
      <c r="H173" s="1"/>
      <c r="I173" s="1"/>
    </row>
    <row r="174" spans="2:9" ht="12.75">
      <c r="B174" s="6" t="s">
        <v>357</v>
      </c>
      <c r="C174" s="1"/>
      <c r="F174" s="1"/>
      <c r="G174" s="1"/>
      <c r="H174" s="1"/>
      <c r="I174" s="1"/>
    </row>
    <row r="175" spans="2:9" ht="12.75">
      <c r="B175" s="6" t="s">
        <v>288</v>
      </c>
      <c r="C175" s="5"/>
      <c r="F175" s="1"/>
      <c r="G175" s="1"/>
      <c r="H175" s="1"/>
      <c r="I175" s="1"/>
    </row>
    <row r="176" spans="2:9" ht="12.75">
      <c r="B176" s="1" t="s">
        <v>365</v>
      </c>
      <c r="C176" s="5"/>
      <c r="I176" s="1"/>
    </row>
    <row r="177" spans="2:7" ht="12.75">
      <c r="B177" s="6" t="s">
        <v>357</v>
      </c>
      <c r="C177" s="5"/>
      <c r="G177" s="9"/>
    </row>
    <row r="178" spans="2:3" ht="12.75">
      <c r="B178" s="1" t="s">
        <v>366</v>
      </c>
      <c r="C178" s="5"/>
    </row>
    <row r="179" spans="2:3" ht="12.75">
      <c r="B179" s="6" t="s">
        <v>357</v>
      </c>
      <c r="C179" s="5"/>
    </row>
    <row r="180" spans="2:3" ht="12.75">
      <c r="B180" s="6" t="s">
        <v>288</v>
      </c>
      <c r="C180" s="5"/>
    </row>
    <row r="181" spans="2:9" ht="12.75">
      <c r="B181" s="1" t="s">
        <v>367</v>
      </c>
      <c r="C181" s="5"/>
      <c r="I181" s="1"/>
    </row>
    <row r="182" spans="2:3" ht="12.75">
      <c r="B182" s="6" t="s">
        <v>357</v>
      </c>
      <c r="C182" s="5"/>
    </row>
    <row r="183" spans="2:3" ht="12.75" customHeight="1">
      <c r="B183" s="1" t="s">
        <v>368</v>
      </c>
      <c r="C183" s="5"/>
    </row>
    <row r="184" spans="2:9" ht="12.75">
      <c r="B184" s="6" t="s">
        <v>357</v>
      </c>
      <c r="C184" s="5"/>
      <c r="F184" s="1"/>
      <c r="G184" s="1"/>
      <c r="H184" s="1"/>
      <c r="I184" s="1"/>
    </row>
    <row r="185" spans="2:9" ht="12.75">
      <c r="B185" s="6" t="s">
        <v>288</v>
      </c>
      <c r="C185" s="5"/>
      <c r="F185" s="1"/>
      <c r="G185" s="1"/>
      <c r="H185" s="1"/>
      <c r="I185" s="1"/>
    </row>
    <row r="186" spans="1:9" ht="12.75">
      <c r="A186" s="39" t="s">
        <v>370</v>
      </c>
      <c r="B186" s="1" t="s">
        <v>369</v>
      </c>
      <c r="C186" s="5"/>
      <c r="D186" s="9"/>
      <c r="E186" s="9"/>
      <c r="F186" s="1"/>
      <c r="G186" s="1"/>
      <c r="H186" s="9"/>
      <c r="I186" s="1"/>
    </row>
    <row r="187" spans="2:6" ht="12.75">
      <c r="B187" s="1" t="s">
        <v>356</v>
      </c>
      <c r="C187" s="5"/>
      <c r="F187" s="9"/>
    </row>
    <row r="188" spans="2:6" ht="12.75">
      <c r="B188" s="6" t="s">
        <v>357</v>
      </c>
      <c r="C188" s="5"/>
      <c r="D188" s="9"/>
      <c r="F188" s="16"/>
    </row>
    <row r="189" spans="2:3" ht="12.75">
      <c r="B189" s="1" t="s">
        <v>358</v>
      </c>
      <c r="C189" s="5"/>
    </row>
    <row r="190" spans="2:3" ht="12.75">
      <c r="B190" s="6" t="s">
        <v>357</v>
      </c>
      <c r="C190" s="5"/>
    </row>
    <row r="191" spans="2:5" ht="12.75">
      <c r="B191" s="6" t="s">
        <v>288</v>
      </c>
      <c r="C191" s="5"/>
      <c r="E191" s="9"/>
    </row>
    <row r="192" spans="2:9" ht="12.75">
      <c r="B192" s="1" t="s">
        <v>359</v>
      </c>
      <c r="C192" s="5"/>
      <c r="F192" s="9"/>
      <c r="G192" s="9"/>
      <c r="H192" s="9"/>
      <c r="I192" s="9"/>
    </row>
    <row r="193" spans="2:10" ht="12.75">
      <c r="B193" s="6" t="s">
        <v>357</v>
      </c>
      <c r="C193" s="5"/>
      <c r="D193" s="9"/>
      <c r="F193" s="16"/>
      <c r="G193" s="9"/>
      <c r="H193" s="9"/>
      <c r="I193" s="1"/>
      <c r="J193" s="1"/>
    </row>
    <row r="194" spans="2:9" ht="12.75">
      <c r="B194" s="1" t="s">
        <v>360</v>
      </c>
      <c r="C194" s="5"/>
      <c r="F194" s="9"/>
      <c r="G194" s="9"/>
      <c r="H194" s="9"/>
      <c r="I194" s="9"/>
    </row>
    <row r="195" spans="2:3" ht="12.75">
      <c r="B195" s="6" t="s">
        <v>357</v>
      </c>
      <c r="C195" s="11"/>
    </row>
    <row r="196" spans="2:3" ht="12.75">
      <c r="B196" s="6" t="s">
        <v>288</v>
      </c>
      <c r="C196" s="11"/>
    </row>
    <row r="197" spans="2:6" ht="12.75">
      <c r="B197" s="1" t="s">
        <v>361</v>
      </c>
      <c r="C197" s="11"/>
      <c r="F197" s="9"/>
    </row>
    <row r="198" spans="2:9" ht="12.75">
      <c r="B198" s="6" t="s">
        <v>357</v>
      </c>
      <c r="C198" s="5"/>
      <c r="D198" s="9"/>
      <c r="F198" s="16"/>
      <c r="I198" s="1"/>
    </row>
    <row r="199" spans="2:3" ht="12.75">
      <c r="B199" s="1" t="s">
        <v>362</v>
      </c>
      <c r="C199" s="5"/>
    </row>
    <row r="200" spans="2:3" ht="12.75">
      <c r="B200" s="6" t="s">
        <v>357</v>
      </c>
      <c r="C200" s="5"/>
    </row>
    <row r="201" spans="2:9" ht="12.75">
      <c r="B201" s="6" t="s">
        <v>288</v>
      </c>
      <c r="C201" s="5"/>
      <c r="G201" s="10"/>
      <c r="I201" s="1"/>
    </row>
    <row r="202" spans="2:9" ht="12.75">
      <c r="B202" s="1" t="s">
        <v>363</v>
      </c>
      <c r="C202" s="5"/>
      <c r="I202" s="1"/>
    </row>
    <row r="203" spans="2:9" ht="12.75">
      <c r="B203" s="6" t="s">
        <v>357</v>
      </c>
      <c r="C203" s="5"/>
      <c r="I203" s="1"/>
    </row>
    <row r="204" spans="2:3" ht="12.75">
      <c r="B204" s="1" t="s">
        <v>364</v>
      </c>
      <c r="C204" s="5"/>
    </row>
    <row r="205" spans="2:3" ht="12.75">
      <c r="B205" s="6" t="s">
        <v>357</v>
      </c>
      <c r="C205" s="5"/>
    </row>
    <row r="206" spans="2:9" ht="12.75">
      <c r="B206" s="6" t="s">
        <v>288</v>
      </c>
      <c r="C206" s="5"/>
      <c r="I206" s="1"/>
    </row>
    <row r="207" spans="2:9" ht="12.75">
      <c r="B207" s="1" t="s">
        <v>365</v>
      </c>
      <c r="C207" s="5"/>
      <c r="I207" s="1"/>
    </row>
    <row r="208" spans="2:3" ht="12.75">
      <c r="B208" s="6" t="s">
        <v>357</v>
      </c>
      <c r="C208" s="5"/>
    </row>
    <row r="209" spans="2:3" ht="12.75">
      <c r="B209" s="1" t="s">
        <v>366</v>
      </c>
      <c r="C209" s="5"/>
    </row>
    <row r="210" spans="2:3" ht="12.75">
      <c r="B210" s="6" t="s">
        <v>357</v>
      </c>
      <c r="C210" s="5"/>
    </row>
    <row r="211" spans="2:9" ht="12.75">
      <c r="B211" s="6" t="s">
        <v>288</v>
      </c>
      <c r="C211" s="5"/>
      <c r="I211" s="1"/>
    </row>
    <row r="212" spans="2:3" ht="12.75">
      <c r="B212" s="1" t="s">
        <v>367</v>
      </c>
      <c r="C212" s="5"/>
    </row>
    <row r="213" spans="2:3" ht="12.75">
      <c r="B213" s="6" t="s">
        <v>357</v>
      </c>
      <c r="C213" s="5"/>
    </row>
    <row r="214" spans="2:3" ht="12.75">
      <c r="B214" s="1" t="s">
        <v>368</v>
      </c>
      <c r="C214" s="5"/>
    </row>
    <row r="215" spans="2:3" ht="12.75">
      <c r="B215" s="6" t="s">
        <v>357</v>
      </c>
      <c r="C215" s="5"/>
    </row>
    <row r="216" spans="2:9" ht="12.75">
      <c r="B216" s="6" t="s">
        <v>288</v>
      </c>
      <c r="C216" s="5"/>
      <c r="I216" s="1"/>
    </row>
    <row r="217" spans="2:3" ht="12.75">
      <c r="B217" s="6"/>
      <c r="C217" s="5"/>
    </row>
    <row r="218" spans="2:3" ht="12.75">
      <c r="B218" s="38" t="s">
        <v>371</v>
      </c>
      <c r="C218" s="5"/>
    </row>
    <row r="219" spans="2:3" ht="12.75">
      <c r="B219" s="6"/>
      <c r="C219" s="5"/>
    </row>
    <row r="220" spans="1:12" ht="25.5">
      <c r="A220" s="18">
        <v>7</v>
      </c>
      <c r="B220" s="5" t="s">
        <v>372</v>
      </c>
      <c r="C220" s="5">
        <f>IF('Table 1-1a'!C220="No",0,IF('Table 1-1a'!C220="Yes",1,IF('Table 1-1a'!C220="na","na",0)))</f>
        <v>1</v>
      </c>
      <c r="D220" s="5">
        <f>IF('Table 1-1a'!D220="No",0,IF('Table 1-1a'!D220="Yes",1,IF('Table 1-1a'!D220="na","na",0)))</f>
        <v>1</v>
      </c>
      <c r="E220" s="5">
        <f>IF('Table 1-1a'!E220="No",0,IF('Table 1-1a'!E220="Yes",1,IF('Table 1-1a'!E220="na","na",0)))</f>
        <v>1</v>
      </c>
      <c r="F220" s="5">
        <f>IF('Table 1-1a'!F220="No",0,IF('Table 1-1a'!F220="Yes",1,IF('Table 1-1a'!F220="na","na",0)))</f>
        <v>1</v>
      </c>
      <c r="G220" s="5">
        <f>IF('Table 1-1a'!G220="No",0,IF('Table 1-1a'!G220="Yes",1,IF('Table 1-1a'!G220="na","na",0)))</f>
        <v>1</v>
      </c>
      <c r="H220" s="5">
        <f>IF('Table 1-1a'!H220="No",0,IF('Table 1-1a'!H220="Yes",1,IF('Table 1-1a'!H220="na","na",0)))</f>
        <v>0</v>
      </c>
      <c r="I220" s="5">
        <f>IF('Table 1-1a'!I220="No",0,IF('Table 1-1a'!I220="Yes",1,IF('Table 1-1a'!I220="na","na",0)))</f>
        <v>1</v>
      </c>
      <c r="J220" s="5">
        <f>IF('Table 1-1a'!J220="No",0,IF('Table 1-1a'!J220="Yes",1,IF('Table 1-1a'!J220="na","na",0)))</f>
        <v>0</v>
      </c>
      <c r="K220" s="5">
        <f>IF('Table 1-1a'!K220="No",0,IF('Table 1-1a'!K220="Yes",1,IF('Table 1-1a'!K220="na","na",0)))</f>
        <v>1</v>
      </c>
      <c r="L220" s="5">
        <f>IF('Table 1-1a'!L220="No",0,IF('Table 1-1a'!L220="Yes",1,IF('Table 1-1a'!L220="na","na",0)))</f>
        <v>1</v>
      </c>
    </row>
    <row r="221" spans="2:12" ht="12.75">
      <c r="B221" s="1" t="s">
        <v>373</v>
      </c>
      <c r="C221" s="5"/>
      <c r="D221" s="9"/>
      <c r="F221" s="9"/>
      <c r="G221" s="9"/>
      <c r="I221" s="9"/>
      <c r="K221" s="9"/>
      <c r="L221" s="9"/>
    </row>
    <row r="222" spans="2:12" ht="12.75">
      <c r="B222" s="1" t="s">
        <v>374</v>
      </c>
      <c r="C222" s="5"/>
      <c r="D222" s="9"/>
      <c r="E222" s="9"/>
      <c r="F222" s="9"/>
      <c r="G222" s="9"/>
      <c r="I222" s="1"/>
      <c r="K222" s="9"/>
      <c r="L222" s="9"/>
    </row>
    <row r="223" spans="2:12" ht="12.75">
      <c r="B223" s="1" t="s">
        <v>375</v>
      </c>
      <c r="C223" s="5"/>
      <c r="D223" s="9"/>
      <c r="F223" s="9"/>
      <c r="G223" s="9"/>
      <c r="I223" s="9"/>
      <c r="K223" s="9"/>
      <c r="L223" s="9"/>
    </row>
    <row r="224" spans="2:11" ht="12.75">
      <c r="B224" s="1" t="s">
        <v>376</v>
      </c>
      <c r="C224" s="5"/>
      <c r="D224" s="9"/>
      <c r="E224" s="9"/>
      <c r="F224" s="9"/>
      <c r="G224" s="9"/>
      <c r="I224" s="9"/>
      <c r="K224" s="9"/>
    </row>
    <row r="225" spans="2:11" ht="12.75">
      <c r="B225" s="1" t="s">
        <v>377</v>
      </c>
      <c r="C225" s="5"/>
      <c r="D225" s="9"/>
      <c r="F225" s="9"/>
      <c r="G225" s="9"/>
      <c r="I225" s="9"/>
      <c r="K225" s="9"/>
    </row>
    <row r="226" spans="2:11" ht="12.75">
      <c r="B226" s="1" t="s">
        <v>378</v>
      </c>
      <c r="C226" s="5"/>
      <c r="G226" s="9"/>
      <c r="K226" s="9"/>
    </row>
    <row r="227" spans="2:12" ht="12.75">
      <c r="B227" s="1" t="s">
        <v>288</v>
      </c>
      <c r="C227" s="16"/>
      <c r="D227" s="9"/>
      <c r="E227" s="9"/>
      <c r="I227" s="9"/>
      <c r="K227" s="9"/>
      <c r="L227" s="9"/>
    </row>
    <row r="228" spans="2:3" ht="12.75">
      <c r="B228" s="6"/>
      <c r="C228" s="5"/>
    </row>
    <row r="229" spans="1:12" ht="12.75">
      <c r="A229" s="18">
        <v>8</v>
      </c>
      <c r="B229" s="1" t="s">
        <v>379</v>
      </c>
      <c r="C229" s="5">
        <f>IF('Table 1-1a'!C229="No",0,IF('Table 1-1a'!C229="Yes",1,IF('Table 1-1a'!C229="na","na",0)))</f>
        <v>1</v>
      </c>
      <c r="D229" s="5">
        <f>IF('Table 1-1a'!D229="No",0,IF('Table 1-1a'!D229="Yes",1,IF('Table 1-1a'!D229="na","na",0)))</f>
        <v>0</v>
      </c>
      <c r="E229" s="5">
        <f>IF('Table 1-1a'!E229="No",0,IF('Table 1-1a'!E229="Yes",1,IF('Table 1-1a'!E229="na","na",0)))</f>
        <v>1</v>
      </c>
      <c r="F229" s="5">
        <f>IF('Table 1-1a'!F229="No",0,IF('Table 1-1a'!F229="Yes",1,IF('Table 1-1a'!F229="na","na",0)))</f>
        <v>0</v>
      </c>
      <c r="G229" s="5">
        <f>IF('Table 1-1a'!G229="No",0,IF('Table 1-1a'!G229="Yes",1,IF('Table 1-1a'!G229="na","na",0)))</f>
        <v>1</v>
      </c>
      <c r="H229" s="5">
        <f>IF('Table 1-1a'!H229="No",0,IF('Table 1-1a'!H229="Yes",1,IF('Table 1-1a'!H229="na","na",0)))</f>
        <v>1</v>
      </c>
      <c r="I229" s="5">
        <f>IF('Table 1-1a'!I229="No",0,IF('Table 1-1a'!I229="Yes",1,IF('Table 1-1a'!I229="na","na",0)))</f>
        <v>0</v>
      </c>
      <c r="J229" s="5">
        <f>IF('Table 1-1a'!J229="No",0,IF('Table 1-1a'!J229="Yes",1,IF('Table 1-1a'!J229="na","na",0)))</f>
        <v>0</v>
      </c>
      <c r="K229" s="5">
        <f>IF('Table 1-1a'!K229="No",0,IF('Table 1-1a'!K229="Yes",1,IF('Table 1-1a'!K229="na","na",0)))</f>
        <v>0</v>
      </c>
      <c r="L229" s="5">
        <f>IF('Table 1-1a'!L229="No",0,IF('Table 1-1a'!L229="Yes",1,IF('Table 1-1a'!L229="na","na",0)))</f>
        <v>0</v>
      </c>
    </row>
    <row r="230" spans="1:8" s="42" customFormat="1" ht="12.75">
      <c r="A230" s="40"/>
      <c r="B230" s="1" t="s">
        <v>373</v>
      </c>
      <c r="C230" s="41"/>
      <c r="G230" s="9"/>
      <c r="H230" s="46"/>
    </row>
    <row r="231" spans="2:8" ht="12.75">
      <c r="B231" s="1" t="s">
        <v>374</v>
      </c>
      <c r="C231" s="2"/>
      <c r="G231" s="9"/>
      <c r="H231" s="46"/>
    </row>
    <row r="232" spans="2:8" ht="12.75">
      <c r="B232" s="1" t="s">
        <v>375</v>
      </c>
      <c r="C232" s="2"/>
      <c r="G232" s="9"/>
      <c r="H232" s="46"/>
    </row>
    <row r="233" spans="2:8" ht="12.75">
      <c r="B233" s="1" t="s">
        <v>376</v>
      </c>
      <c r="C233" s="2"/>
      <c r="G233" s="9"/>
      <c r="H233" s="46"/>
    </row>
    <row r="234" spans="2:7" ht="12.75">
      <c r="B234" s="1" t="s">
        <v>377</v>
      </c>
      <c r="C234" s="2"/>
      <c r="G234" s="9"/>
    </row>
    <row r="235" spans="2:3" ht="12.75">
      <c r="B235" s="1" t="s">
        <v>378</v>
      </c>
      <c r="C235" s="2"/>
    </row>
    <row r="236" spans="2:4" ht="12.75">
      <c r="B236" s="1" t="s">
        <v>288</v>
      </c>
      <c r="C236" s="2"/>
      <c r="D236" s="15"/>
    </row>
    <row r="238" ht="12.75">
      <c r="B238" s="38" t="s">
        <v>380</v>
      </c>
    </row>
    <row r="240" spans="1:2" ht="12.75">
      <c r="A240" s="18">
        <v>9</v>
      </c>
      <c r="B240" s="1" t="s">
        <v>381</v>
      </c>
    </row>
    <row r="241" ht="12.75">
      <c r="B241" s="1" t="s">
        <v>276</v>
      </c>
    </row>
    <row r="242" spans="2:12" ht="12.75">
      <c r="B242" s="1" t="s">
        <v>296</v>
      </c>
      <c r="C242" s="2">
        <f>IF('Table 1-1a'!C242="na","na",IF('Table 1-1a'!C242="Yes",0.75,(100-'Table 1-1a'!C242)/100))</f>
        <v>0.75</v>
      </c>
      <c r="D242" s="2">
        <f>IF('Table 1-1a'!D242="na","na",IF('Table 1-1a'!D242="Yes",0.75,(100-'Table 1-1a'!D242)/100))</f>
        <v>0.75</v>
      </c>
      <c r="E242" s="2">
        <f>IF('Table 1-1a'!E242="na","na",IF('Table 1-1a'!E242="Yes",0.75,(100-'Table 1-1a'!E242)/100))</f>
        <v>0.75</v>
      </c>
      <c r="F242" s="2">
        <f>IF('Table 1-1a'!F242="na","na",IF('Table 1-1a'!F242="Yes",0.75,(100-'Table 1-1a'!F242)/100))</f>
        <v>0.75</v>
      </c>
      <c r="G242" s="2">
        <f>IF('Table 1-1a'!G242="na","na",IF('Table 1-1a'!G242="Yes",0.75,(100-'Table 1-1a'!G242)/100))</f>
        <v>0.75</v>
      </c>
      <c r="H242" s="2">
        <f>IF('Table 1-1a'!H242="na","na",IF('Table 1-1a'!H242="Yes",0.75,(100-'Table 1-1a'!H242)/100))</f>
        <v>0</v>
      </c>
      <c r="I242" s="2">
        <f>IF('Table 1-1a'!I242="na","na",IF('Table 1-1a'!I242="Yes",0.75,(100-'Table 1-1a'!I242)/100))</f>
        <v>0</v>
      </c>
      <c r="J242" s="2">
        <f>IF('Table 1-1a'!J242="na","na",IF('Table 1-1a'!J242="Yes",0.75,(100-'Table 1-1a'!J242)/100))</f>
        <v>0</v>
      </c>
      <c r="K242" s="2">
        <f>IF('Table 1-1a'!K242="na","na",IF('Table 1-1a'!K242="Yes",0.75,(100-'Table 1-1a'!K242)/100))</f>
        <v>0</v>
      </c>
      <c r="L242" s="2">
        <f>IF('Table 1-1a'!L242="na","na",IF('Table 1-1a'!L242="Yes",0.75,(100-'Table 1-1a'!L242)/100))</f>
        <v>1</v>
      </c>
    </row>
    <row r="243" spans="2:12" ht="12.75">
      <c r="B243" s="1" t="s">
        <v>297</v>
      </c>
      <c r="C243" s="2">
        <f>IF('Table 1-1a'!C243="na","na",IF('Table 1-1a'!C243="Yes",0.75,(100-'Table 1-1a'!C243)/100))</f>
        <v>0.75</v>
      </c>
      <c r="D243" s="2">
        <f>IF('Table 1-1a'!D243="na","na",IF('Table 1-1a'!D243="Yes",0.75,(100-'Table 1-1a'!D243)/100))</f>
        <v>0.75</v>
      </c>
      <c r="E243" s="2">
        <f>IF('Table 1-1a'!E243="na","na",IF('Table 1-1a'!E243="Yes",0.75,(100-'Table 1-1a'!E243)/100))</f>
        <v>0.75</v>
      </c>
      <c r="F243" s="2">
        <f>IF('Table 1-1a'!F243="na","na",IF('Table 1-1a'!F243="Yes",0.75,(100-'Table 1-1a'!F243)/100))</f>
        <v>0.75</v>
      </c>
      <c r="G243" s="2">
        <f>IF('Table 1-1a'!G243="na","na",IF('Table 1-1a'!G243="Yes",0.75,(100-'Table 1-1a'!G243)/100))</f>
        <v>0.75</v>
      </c>
      <c r="H243" s="2">
        <f>IF('Table 1-1a'!H243="na","na",IF('Table 1-1a'!H243="Yes",0.75,(100-'Table 1-1a'!H243)/100))</f>
        <v>0</v>
      </c>
      <c r="I243" s="2">
        <f>IF('Table 1-1a'!I243="na","na",IF('Table 1-1a'!I243="Yes",0.75,(100-'Table 1-1a'!I243)/100))</f>
        <v>0</v>
      </c>
      <c r="J243" s="2">
        <f>IF('Table 1-1a'!J243="na","na",IF('Table 1-1a'!J243="Yes",0.75,(100-'Table 1-1a'!J243)/100))</f>
        <v>0</v>
      </c>
      <c r="K243" s="2">
        <f>IF('Table 1-1a'!K243="na","na",IF('Table 1-1a'!K243="Yes",0.75,(100-'Table 1-1a'!K243)/100))</f>
        <v>0</v>
      </c>
      <c r="L243" s="2">
        <f>IF('Table 1-1a'!L243="na","na",IF('Table 1-1a'!L243="Yes",0.75,(100-'Table 1-1a'!L243)/100))</f>
        <v>1</v>
      </c>
    </row>
    <row r="244" spans="2:12" ht="12.75">
      <c r="B244" s="1" t="s">
        <v>298</v>
      </c>
      <c r="C244" s="2">
        <f>IF('Table 1-1a'!C244="na","na",IF('Table 1-1a'!C244="Yes",0.75,(100-'Table 1-1a'!C244)/100))</f>
        <v>0.75</v>
      </c>
      <c r="D244" s="2">
        <f>IF('Table 1-1a'!D244="na","na",IF('Table 1-1a'!D244="Yes",0.75,(100-'Table 1-1a'!D244)/100))</f>
        <v>0.75</v>
      </c>
      <c r="E244" s="2">
        <f>IF('Table 1-1a'!E244="na","na",IF('Table 1-1a'!E244="Yes",0.75,(100-'Table 1-1a'!E244)/100))</f>
        <v>0.75</v>
      </c>
      <c r="F244" s="2">
        <f>IF('Table 1-1a'!F244="na","na",IF('Table 1-1a'!F244="Yes",0.75,(100-'Table 1-1a'!F244)/100))</f>
        <v>0.75</v>
      </c>
      <c r="G244" s="2">
        <f>IF('Table 1-1a'!G244="na","na",IF('Table 1-1a'!G244="Yes",0.75,(100-'Table 1-1a'!G244)/100))</f>
        <v>0.75</v>
      </c>
      <c r="H244" s="2">
        <f>IF('Table 1-1a'!H244="na","na",IF('Table 1-1a'!H244="Yes",0.75,(100-'Table 1-1a'!H244)/100))</f>
        <v>0</v>
      </c>
      <c r="I244" s="2">
        <f>IF('Table 1-1a'!I244="na","na",IF('Table 1-1a'!I244="Yes",0.75,(100-'Table 1-1a'!I244)/100))</f>
        <v>0</v>
      </c>
      <c r="J244" s="2">
        <f>IF('Table 1-1a'!J244="na","na",IF('Table 1-1a'!J244="Yes",0.75,(100-'Table 1-1a'!J244)/100))</f>
        <v>0</v>
      </c>
      <c r="K244" s="2">
        <f>IF('Table 1-1a'!K244="na","na",IF('Table 1-1a'!K244="Yes",0.75,(100-'Table 1-1a'!K244)/100))</f>
        <v>0</v>
      </c>
      <c r="L244" s="2">
        <f>IF('Table 1-1a'!L244="na","na",IF('Table 1-1a'!L244="Yes",0.75,(100-'Table 1-1a'!L244)/100))</f>
        <v>1</v>
      </c>
    </row>
    <row r="245" spans="2:12" ht="12.75">
      <c r="B245" s="1" t="s">
        <v>299</v>
      </c>
      <c r="C245" s="2" t="str">
        <f>IF('Table 1-1a'!C245="na","na",IF('Table 1-1a'!C245="Yes",0.75,(100-'Table 1-1a'!C245)/100))</f>
        <v>na</v>
      </c>
      <c r="D245" s="2">
        <f>IF('Table 1-1a'!D245="na","na",IF('Table 1-1a'!D245="Yes",0.75,(100-'Table 1-1a'!D245)/100))</f>
        <v>0.75</v>
      </c>
      <c r="E245" s="2">
        <f>IF('Table 1-1a'!E245="na","na",IF('Table 1-1a'!E245="Yes",0.75,(100-'Table 1-1a'!E245)/100))</f>
        <v>0.75</v>
      </c>
      <c r="F245" s="2">
        <f>IF('Table 1-1a'!F245="na","na",IF('Table 1-1a'!F245="Yes",0.75,(100-'Table 1-1a'!F245)/100))</f>
        <v>1</v>
      </c>
      <c r="G245" s="2">
        <f>IF('Table 1-1a'!G245="na","na",IF('Table 1-1a'!G245="Yes",0.75,(100-'Table 1-1a'!G245)/100))</f>
        <v>0.75</v>
      </c>
      <c r="H245" s="2">
        <f>IF('Table 1-1a'!H245="na","na",IF('Table 1-1a'!H245="Yes",0.75,(100-'Table 1-1a'!H245)/100))</f>
        <v>0</v>
      </c>
      <c r="I245" s="2">
        <f>IF('Table 1-1a'!I245="na","na",IF('Table 1-1a'!I245="Yes",0.75,(100-'Table 1-1a'!I245)/100))</f>
        <v>0</v>
      </c>
      <c r="J245" s="2">
        <f>IF('Table 1-1a'!J245="na","na",IF('Table 1-1a'!J245="Yes",0.75,(100-'Table 1-1a'!J245)/100))</f>
        <v>0</v>
      </c>
      <c r="K245" s="2">
        <f>IF('Table 1-1a'!K245="na","na",IF('Table 1-1a'!K245="Yes",0.75,(100-'Table 1-1a'!K245)/100))</f>
        <v>0</v>
      </c>
      <c r="L245" s="2">
        <f>IF('Table 1-1a'!L245="na","na",IF('Table 1-1a'!L245="Yes",0.75,(100-'Table 1-1a'!L245)/100))</f>
        <v>0.75</v>
      </c>
    </row>
    <row r="246" spans="2:12" ht="12.75">
      <c r="B246" s="1" t="s">
        <v>300</v>
      </c>
      <c r="C246" s="2" t="str">
        <f>IF('Table 1-1a'!C246="na","na",IF('Table 1-1a'!C246="Yes",0.75,(100-'Table 1-1a'!C246)/100))</f>
        <v>na</v>
      </c>
      <c r="D246" s="2">
        <f>IF('Table 1-1a'!D246="na","na",IF('Table 1-1a'!D246="Yes",0.75,(100-'Table 1-1a'!D246)/100))</f>
        <v>0.75</v>
      </c>
      <c r="E246" s="2">
        <f>IF('Table 1-1a'!E246="na","na",IF('Table 1-1a'!E246="Yes",0.75,(100-'Table 1-1a'!E246)/100))</f>
        <v>0.75</v>
      </c>
      <c r="F246" s="2">
        <f>IF('Table 1-1a'!F246="na","na",IF('Table 1-1a'!F246="Yes",0.75,(100-'Table 1-1a'!F246)/100))</f>
        <v>1</v>
      </c>
      <c r="G246" s="2">
        <f>IF('Table 1-1a'!G246="na","na",IF('Table 1-1a'!G246="Yes",0.75,(100-'Table 1-1a'!G246)/100))</f>
        <v>1</v>
      </c>
      <c r="H246" s="2">
        <f>IF('Table 1-1a'!H246="na","na",IF('Table 1-1a'!H246="Yes",0.75,(100-'Table 1-1a'!H246)/100))</f>
        <v>0</v>
      </c>
      <c r="I246" s="2">
        <f>IF('Table 1-1a'!I246="na","na",IF('Table 1-1a'!I246="Yes",0.75,(100-'Table 1-1a'!I246)/100))</f>
        <v>0</v>
      </c>
      <c r="J246" s="2">
        <f>IF('Table 1-1a'!J246="na","na",IF('Table 1-1a'!J246="Yes",0.75,(100-'Table 1-1a'!J246)/100))</f>
        <v>0</v>
      </c>
      <c r="K246" s="2">
        <f>IF('Table 1-1a'!K246="na","na",IF('Table 1-1a'!K246="Yes",0.75,(100-'Table 1-1a'!K246)/100))</f>
        <v>0</v>
      </c>
      <c r="L246" s="2">
        <f>IF('Table 1-1a'!L246="na","na",IF('Table 1-1a'!L246="Yes",0.75,(100-'Table 1-1a'!L246)/100))</f>
        <v>0.75</v>
      </c>
    </row>
    <row r="247" spans="2:12" ht="12.75">
      <c r="B247" s="1" t="s">
        <v>301</v>
      </c>
      <c r="C247" s="2" t="str">
        <f>IF('Table 1-1a'!C247="na","na",IF('Table 1-1a'!C247="Yes",0.75,(100-'Table 1-1a'!C247)/100))</f>
        <v>na</v>
      </c>
      <c r="D247" s="2">
        <f>IF('Table 1-1a'!D247="na","na",IF('Table 1-1a'!D247="Yes",0.75,(100-'Table 1-1a'!D247)/100))</f>
        <v>0.75</v>
      </c>
      <c r="E247" s="2">
        <f>IF('Table 1-1a'!E247="na","na",IF('Table 1-1a'!E247="Yes",0.75,(100-'Table 1-1a'!E247)/100))</f>
        <v>0.75</v>
      </c>
      <c r="F247" s="2">
        <f>IF('Table 1-1a'!F247="na","na",IF('Table 1-1a'!F247="Yes",0.75,(100-'Table 1-1a'!F247)/100))</f>
        <v>1</v>
      </c>
      <c r="G247" s="2">
        <f>IF('Table 1-1a'!G247="na","na",IF('Table 1-1a'!G247="Yes",0.75,(100-'Table 1-1a'!G247)/100))</f>
        <v>1</v>
      </c>
      <c r="H247" s="2">
        <f>IF('Table 1-1a'!H247="na","na",IF('Table 1-1a'!H247="Yes",0.75,(100-'Table 1-1a'!H247)/100))</f>
        <v>0</v>
      </c>
      <c r="I247" s="2">
        <f>IF('Table 1-1a'!I247="na","na",IF('Table 1-1a'!I247="Yes",0.75,(100-'Table 1-1a'!I247)/100))</f>
        <v>0</v>
      </c>
      <c r="J247" s="2">
        <f>IF('Table 1-1a'!J247="na","na",IF('Table 1-1a'!J247="Yes",0.75,(100-'Table 1-1a'!J247)/100))</f>
        <v>0</v>
      </c>
      <c r="K247" s="2">
        <f>IF('Table 1-1a'!K247="na","na",IF('Table 1-1a'!K247="Yes",0.75,(100-'Table 1-1a'!K247)/100))</f>
        <v>0</v>
      </c>
      <c r="L247" s="2">
        <f>IF('Table 1-1a'!L247="na","na",IF('Table 1-1a'!L247="Yes",0.75,(100-'Table 1-1a'!L247)/100))</f>
        <v>0.75</v>
      </c>
    </row>
    <row r="248" spans="2:12" ht="12.75">
      <c r="B248" s="1" t="s">
        <v>302</v>
      </c>
      <c r="C248" s="2">
        <f>IF('Table 1-1a'!C248="na","na",IF('Table 1-1a'!C248="Yes",0.75,(100-'Table 1-1a'!C248)/100))</f>
        <v>0.5</v>
      </c>
      <c r="D248" s="2">
        <f>IF('Table 1-1a'!D248="na","na",IF('Table 1-1a'!D248="Yes",0.75,(100-'Table 1-1a'!D248)/100))</f>
        <v>0.75</v>
      </c>
      <c r="E248" s="2">
        <f>IF('Table 1-1a'!E248="na","na",IF('Table 1-1a'!E248="Yes",0.75,(100-'Table 1-1a'!E248)/100))</f>
        <v>0.75</v>
      </c>
      <c r="F248" s="2">
        <f>IF('Table 1-1a'!F248="na","na",IF('Table 1-1a'!F248="Yes",0.75,(100-'Table 1-1a'!F248)/100))</f>
        <v>0.75</v>
      </c>
      <c r="G248" s="2">
        <f>IF('Table 1-1a'!G248="na","na",IF('Table 1-1a'!G248="Yes",0.75,(100-'Table 1-1a'!G248)/100))</f>
        <v>0.75</v>
      </c>
      <c r="H248" s="2">
        <f>IF('Table 1-1a'!H248="na","na",IF('Table 1-1a'!H248="Yes",0.75,(100-'Table 1-1a'!H248)/100))</f>
        <v>1</v>
      </c>
      <c r="I248" s="2">
        <f>IF('Table 1-1a'!I248="na","na",IF('Table 1-1a'!I248="Yes",0.75,(100-'Table 1-1a'!I248)/100))</f>
        <v>0</v>
      </c>
      <c r="J248" s="2">
        <f>IF('Table 1-1a'!J248="na","na",IF('Table 1-1a'!J248="Yes",0.75,(100-'Table 1-1a'!J248)/100))</f>
        <v>0</v>
      </c>
      <c r="K248" s="2">
        <f>IF('Table 1-1a'!K248="na","na",IF('Table 1-1a'!K248="Yes",0.75,(100-'Table 1-1a'!K248)/100))</f>
        <v>0</v>
      </c>
      <c r="L248" s="2">
        <f>IF('Table 1-1a'!L248="na","na",IF('Table 1-1a'!L248="Yes",0.75,(100-'Table 1-1a'!L248)/100))</f>
        <v>1</v>
      </c>
    </row>
    <row r="249" spans="2:12" ht="12.75">
      <c r="B249" s="1" t="s">
        <v>303</v>
      </c>
      <c r="C249" s="2">
        <f>IF('Table 1-1a'!C249="na","na",IF('Table 1-1a'!C249="Yes",0.75,(100-'Table 1-1a'!C249)/100))</f>
        <v>0.75</v>
      </c>
      <c r="D249" s="2">
        <f>IF('Table 1-1a'!D249="na","na",IF('Table 1-1a'!D249="Yes",0.75,(100-'Table 1-1a'!D249)/100))</f>
        <v>0.75</v>
      </c>
      <c r="E249" s="2">
        <f>IF('Table 1-1a'!E249="na","na",IF('Table 1-1a'!E249="Yes",0.75,(100-'Table 1-1a'!E249)/100))</f>
        <v>0.75</v>
      </c>
      <c r="F249" s="2">
        <f>IF('Table 1-1a'!F249="na","na",IF('Table 1-1a'!F249="Yes",0.75,(100-'Table 1-1a'!F249)/100))</f>
        <v>0.75</v>
      </c>
      <c r="G249" s="2">
        <f>IF('Table 1-1a'!G249="na","na",IF('Table 1-1a'!G249="Yes",0.75,(100-'Table 1-1a'!G249)/100))</f>
        <v>0.75</v>
      </c>
      <c r="H249" s="2">
        <f>IF('Table 1-1a'!H249="na","na",IF('Table 1-1a'!H249="Yes",0.75,(100-'Table 1-1a'!H249)/100))</f>
        <v>0</v>
      </c>
      <c r="I249" s="2">
        <f>IF('Table 1-1a'!I249="na","na",IF('Table 1-1a'!I249="Yes",0.75,(100-'Table 1-1a'!I249)/100))</f>
        <v>0</v>
      </c>
      <c r="J249" s="2">
        <f>IF('Table 1-1a'!J249="na","na",IF('Table 1-1a'!J249="Yes",0.75,(100-'Table 1-1a'!J249)/100))</f>
        <v>0</v>
      </c>
      <c r="K249" s="2">
        <f>IF('Table 1-1a'!K249="na","na",IF('Table 1-1a'!K249="Yes",0.75,(100-'Table 1-1a'!K249)/100))</f>
        <v>0</v>
      </c>
      <c r="L249" s="2">
        <f>IF('Table 1-1a'!L249="na","na",IF('Table 1-1a'!L249="Yes",0.75,(100-'Table 1-1a'!L249)/100))</f>
        <v>0.75</v>
      </c>
    </row>
    <row r="250" spans="2:12" ht="12.75">
      <c r="B250" s="1" t="s">
        <v>304</v>
      </c>
      <c r="C250" s="2">
        <f>IF('Table 1-1a'!C250="na","na",IF('Table 1-1a'!C250="Yes",0.75,(100-'Table 1-1a'!C250)/100))</f>
        <v>0.75</v>
      </c>
      <c r="D250" s="2">
        <f>IF('Table 1-1a'!D250="na","na",IF('Table 1-1a'!D250="Yes",0.75,(100-'Table 1-1a'!D250)/100))</f>
        <v>0.75</v>
      </c>
      <c r="E250" s="2">
        <f>IF('Table 1-1a'!E250="na","na",IF('Table 1-1a'!E250="Yes",0.75,(100-'Table 1-1a'!E250)/100))</f>
        <v>0.75</v>
      </c>
      <c r="F250" s="2">
        <f>IF('Table 1-1a'!F250="na","na",IF('Table 1-1a'!F250="Yes",0.75,(100-'Table 1-1a'!F250)/100))</f>
        <v>0.75</v>
      </c>
      <c r="G250" s="2">
        <f>IF('Table 1-1a'!G250="na","na",IF('Table 1-1a'!G250="Yes",0.75,(100-'Table 1-1a'!G250)/100))</f>
        <v>0.75</v>
      </c>
      <c r="H250" s="2">
        <f>IF('Table 1-1a'!H250="na","na",IF('Table 1-1a'!H250="Yes",0.75,(100-'Table 1-1a'!H250)/100))</f>
        <v>0</v>
      </c>
      <c r="I250" s="2">
        <f>IF('Table 1-1a'!I250="na","na",IF('Table 1-1a'!I250="Yes",0.75,(100-'Table 1-1a'!I250)/100))</f>
        <v>0</v>
      </c>
      <c r="J250" s="2">
        <f>IF('Table 1-1a'!J250="na","na",IF('Table 1-1a'!J250="Yes",0.75,(100-'Table 1-1a'!J250)/100))</f>
        <v>0</v>
      </c>
      <c r="K250" s="2">
        <f>IF('Table 1-1a'!K250="na","na",IF('Table 1-1a'!K250="Yes",0.75,(100-'Table 1-1a'!K250)/100))</f>
        <v>0</v>
      </c>
      <c r="L250" s="2">
        <f>IF('Table 1-1a'!L250="na","na",IF('Table 1-1a'!L250="Yes",0.75,(100-'Table 1-1a'!L250)/100))</f>
        <v>1</v>
      </c>
    </row>
    <row r="251" spans="2:12" ht="12.75">
      <c r="B251" s="1" t="s">
        <v>305</v>
      </c>
      <c r="C251" s="2">
        <f>IF('Table 1-1a'!C251="na","na",IF('Table 1-1a'!C251="Yes",0.75,(100-'Table 1-1a'!C251)/100))</f>
        <v>0.75</v>
      </c>
      <c r="D251" s="2">
        <f>IF('Table 1-1a'!D251="na","na",IF('Table 1-1a'!D251="Yes",0.75,(100-'Table 1-1a'!D251)/100))</f>
        <v>0.75</v>
      </c>
      <c r="E251" s="2">
        <f>IF('Table 1-1a'!E251="na","na",IF('Table 1-1a'!E251="Yes",0.75,(100-'Table 1-1a'!E251)/100))</f>
        <v>0.75</v>
      </c>
      <c r="F251" s="2">
        <f>IF('Table 1-1a'!F251="na","na",IF('Table 1-1a'!F251="Yes",0.75,(100-'Table 1-1a'!F251)/100))</f>
        <v>0</v>
      </c>
      <c r="G251" s="2">
        <f>IF('Table 1-1a'!G251="na","na",IF('Table 1-1a'!G251="Yes",0.75,(100-'Table 1-1a'!G251)/100))</f>
        <v>0.75</v>
      </c>
      <c r="H251" s="2">
        <f>IF('Table 1-1a'!H251="na","na",IF('Table 1-1a'!H251="Yes",0.75,(100-'Table 1-1a'!H251)/100))</f>
        <v>0</v>
      </c>
      <c r="I251" s="2">
        <f>IF('Table 1-1a'!I251="na","na",IF('Table 1-1a'!I251="Yes",0.75,(100-'Table 1-1a'!I251)/100))</f>
        <v>0</v>
      </c>
      <c r="J251" s="2">
        <f>IF('Table 1-1a'!J251="na","na",IF('Table 1-1a'!J251="Yes",0.75,(100-'Table 1-1a'!J251)/100))</f>
        <v>0</v>
      </c>
      <c r="K251" s="2">
        <f>IF('Table 1-1a'!K251="na","na",IF('Table 1-1a'!K251="Yes",0.75,(100-'Table 1-1a'!K251)/100))</f>
        <v>0</v>
      </c>
      <c r="L251" s="2">
        <f>IF('Table 1-1a'!L251="na","na",IF('Table 1-1a'!L251="Yes",0.75,(100-'Table 1-1a'!L251)/100))</f>
        <v>0.75</v>
      </c>
    </row>
    <row r="252" spans="2:12" ht="12.75">
      <c r="B252" s="1" t="s">
        <v>306</v>
      </c>
      <c r="C252" s="2">
        <f>IF('Table 1-1a'!C252="na","na",IF('Table 1-1a'!C252="Yes",0.75,(100-'Table 1-1a'!C252)/100))</f>
        <v>0.75</v>
      </c>
      <c r="D252" s="2">
        <f>IF('Table 1-1a'!D252="na","na",IF('Table 1-1a'!D252="Yes",0.75,(100-'Table 1-1a'!D252)/100))</f>
        <v>0.75</v>
      </c>
      <c r="E252" s="2">
        <f>IF('Table 1-1a'!E252="na","na",IF('Table 1-1a'!E252="Yes",0.75,(100-'Table 1-1a'!E252)/100))</f>
        <v>0.75</v>
      </c>
      <c r="F252" s="2">
        <f>IF('Table 1-1a'!F252="na","na",IF('Table 1-1a'!F252="Yes",0.75,(100-'Table 1-1a'!F252)/100))</f>
        <v>0</v>
      </c>
      <c r="G252" s="2">
        <f>IF('Table 1-1a'!G252="na","na",IF('Table 1-1a'!G252="Yes",0.75,(100-'Table 1-1a'!G252)/100))</f>
        <v>0.75</v>
      </c>
      <c r="H252" s="2">
        <f>IF('Table 1-1a'!H252="na","na",IF('Table 1-1a'!H252="Yes",0.75,(100-'Table 1-1a'!H252)/100))</f>
        <v>1</v>
      </c>
      <c r="I252" s="2">
        <f>IF('Table 1-1a'!I252="na","na",IF('Table 1-1a'!I252="Yes",0.75,(100-'Table 1-1a'!I252)/100))</f>
        <v>0</v>
      </c>
      <c r="J252" s="2">
        <f>IF('Table 1-1a'!J252="na","na",IF('Table 1-1a'!J252="Yes",0.75,(100-'Table 1-1a'!J252)/100))</f>
        <v>0</v>
      </c>
      <c r="K252" s="2">
        <f>IF('Table 1-1a'!K252="na","na",IF('Table 1-1a'!K252="Yes",0.75,(100-'Table 1-1a'!K252)/100))</f>
        <v>0</v>
      </c>
      <c r="L252" s="2">
        <f>IF('Table 1-1a'!L252="na","na",IF('Table 1-1a'!L252="Yes",0.75,(100-'Table 1-1a'!L252)/100))</f>
        <v>0.75</v>
      </c>
    </row>
    <row r="253" spans="2:12" ht="12.75">
      <c r="B253" s="2" t="s">
        <v>277</v>
      </c>
      <c r="D253" s="12"/>
      <c r="E253" s="12"/>
      <c r="F253" s="12"/>
      <c r="G253" s="12"/>
      <c r="H253" s="12"/>
      <c r="I253" s="12"/>
      <c r="J253" s="12"/>
      <c r="K253" s="12"/>
      <c r="L253" s="12"/>
    </row>
    <row r="254" spans="2:12" ht="12.75">
      <c r="B254" s="1" t="s">
        <v>296</v>
      </c>
      <c r="C254" s="2">
        <f>IF('Table 1-1a'!C254="na","na",IF('Table 1-1a'!C254="Yes",0.75,(100-'Table 1-1a'!C254)/100))</f>
        <v>0.75</v>
      </c>
      <c r="D254" s="2">
        <f>IF('Table 1-1a'!D254="na","na",IF('Table 1-1a'!D254="Yes",0.75,(100-'Table 1-1a'!D254)/100))</f>
        <v>0.75</v>
      </c>
      <c r="E254" s="2">
        <f>IF('Table 1-1a'!E254="na","na",IF('Table 1-1a'!E254="Yes",0.75,(100-'Table 1-1a'!E254)/100))</f>
        <v>0</v>
      </c>
      <c r="F254" s="2">
        <f>IF('Table 1-1a'!F254="na","na",IF('Table 1-1a'!F254="Yes",0.75,(100-'Table 1-1a'!F254)/100))</f>
        <v>0.75</v>
      </c>
      <c r="G254" s="2">
        <f>IF('Table 1-1a'!G254="na","na",IF('Table 1-1a'!G254="Yes",0.75,(100-'Table 1-1a'!G254)/100))</f>
        <v>0.75</v>
      </c>
      <c r="H254" s="2">
        <f>IF('Table 1-1a'!H254="na","na",IF('Table 1-1a'!H254="Yes",0.75,(100-'Table 1-1a'!H254)/100))</f>
        <v>0</v>
      </c>
      <c r="I254" s="2">
        <f>IF('Table 1-1a'!I254="na","na",IF('Table 1-1a'!I254="Yes",0.75,(100-'Table 1-1a'!I254)/100))</f>
        <v>0</v>
      </c>
      <c r="J254" s="2">
        <f>IF('Table 1-1a'!J254="na","na",IF('Table 1-1a'!J254="Yes",0.75,(100-'Table 1-1a'!J254)/100))</f>
        <v>0</v>
      </c>
      <c r="K254" s="2">
        <f>IF('Table 1-1a'!K254="na","na",IF('Table 1-1a'!K254="Yes",0.75,(100-'Table 1-1a'!K254)/100))</f>
        <v>0</v>
      </c>
      <c r="L254" s="2">
        <f>IF('Table 1-1a'!L254="na","na",IF('Table 1-1a'!L254="Yes",0.75,(100-'Table 1-1a'!L254)/100))</f>
        <v>0.75</v>
      </c>
    </row>
    <row r="255" spans="2:12" ht="12.75">
      <c r="B255" s="1" t="s">
        <v>297</v>
      </c>
      <c r="C255" s="2">
        <f>IF('Table 1-1a'!C255="na","na",IF('Table 1-1a'!C255="Yes",0.75,(100-'Table 1-1a'!C255)/100))</f>
        <v>0.75</v>
      </c>
      <c r="D255" s="2">
        <f>IF('Table 1-1a'!D255="na","na",IF('Table 1-1a'!D255="Yes",0.75,(100-'Table 1-1a'!D255)/100))</f>
        <v>0.75</v>
      </c>
      <c r="E255" s="2">
        <f>IF('Table 1-1a'!E255="na","na",IF('Table 1-1a'!E255="Yes",0.75,(100-'Table 1-1a'!E255)/100))</f>
        <v>0</v>
      </c>
      <c r="F255" s="2">
        <f>IF('Table 1-1a'!F255="na","na",IF('Table 1-1a'!F255="Yes",0.75,(100-'Table 1-1a'!F255)/100))</f>
        <v>0.75</v>
      </c>
      <c r="G255" s="2">
        <f>IF('Table 1-1a'!G255="na","na",IF('Table 1-1a'!G255="Yes",0.75,(100-'Table 1-1a'!G255)/100))</f>
        <v>0.75</v>
      </c>
      <c r="H255" s="2">
        <f>IF('Table 1-1a'!H255="na","na",IF('Table 1-1a'!H255="Yes",0.75,(100-'Table 1-1a'!H255)/100))</f>
        <v>0</v>
      </c>
      <c r="I255" s="2">
        <f>IF('Table 1-1a'!I255="na","na",IF('Table 1-1a'!I255="Yes",0.75,(100-'Table 1-1a'!I255)/100))</f>
        <v>0</v>
      </c>
      <c r="J255" s="2">
        <f>IF('Table 1-1a'!J255="na","na",IF('Table 1-1a'!J255="Yes",0.75,(100-'Table 1-1a'!J255)/100))</f>
        <v>0</v>
      </c>
      <c r="K255" s="2">
        <f>IF('Table 1-1a'!K255="na","na",IF('Table 1-1a'!K255="Yes",0.75,(100-'Table 1-1a'!K255)/100))</f>
        <v>0</v>
      </c>
      <c r="L255" s="2">
        <f>IF('Table 1-1a'!L255="na","na",IF('Table 1-1a'!L255="Yes",0.75,(100-'Table 1-1a'!L255)/100))</f>
        <v>0.75</v>
      </c>
    </row>
    <row r="256" spans="2:12" ht="12.75">
      <c r="B256" s="1" t="s">
        <v>298</v>
      </c>
      <c r="C256" s="2">
        <f>IF('Table 1-1a'!C256="na","na",IF('Table 1-1a'!C256="Yes",0.75,(100-'Table 1-1a'!C256)/100))</f>
        <v>0.75</v>
      </c>
      <c r="D256" s="2">
        <f>IF('Table 1-1a'!D256="na","na",IF('Table 1-1a'!D256="Yes",0.75,(100-'Table 1-1a'!D256)/100))</f>
        <v>0.75</v>
      </c>
      <c r="E256" s="2">
        <f>IF('Table 1-1a'!E256="na","na",IF('Table 1-1a'!E256="Yes",0.75,(100-'Table 1-1a'!E256)/100))</f>
        <v>0</v>
      </c>
      <c r="F256" s="2">
        <f>IF('Table 1-1a'!F256="na","na",IF('Table 1-1a'!F256="Yes",0.75,(100-'Table 1-1a'!F256)/100))</f>
        <v>0.75</v>
      </c>
      <c r="G256" s="2">
        <f>IF('Table 1-1a'!G256="na","na",IF('Table 1-1a'!G256="Yes",0.75,(100-'Table 1-1a'!G256)/100))</f>
        <v>0.75</v>
      </c>
      <c r="H256" s="2">
        <f>IF('Table 1-1a'!H256="na","na",IF('Table 1-1a'!H256="Yes",0.75,(100-'Table 1-1a'!H256)/100))</f>
        <v>0</v>
      </c>
      <c r="I256" s="2">
        <f>IF('Table 1-1a'!I256="na","na",IF('Table 1-1a'!I256="Yes",0.75,(100-'Table 1-1a'!I256)/100))</f>
        <v>0</v>
      </c>
      <c r="J256" s="2">
        <f>IF('Table 1-1a'!J256="na","na",IF('Table 1-1a'!J256="Yes",0.75,(100-'Table 1-1a'!J256)/100))</f>
        <v>0</v>
      </c>
      <c r="K256" s="2">
        <f>IF('Table 1-1a'!K256="na","na",IF('Table 1-1a'!K256="Yes",0.75,(100-'Table 1-1a'!K256)/100))</f>
        <v>0</v>
      </c>
      <c r="L256" s="2">
        <f>IF('Table 1-1a'!L256="na","na",IF('Table 1-1a'!L256="Yes",0.75,(100-'Table 1-1a'!L256)/100))</f>
        <v>0.75</v>
      </c>
    </row>
    <row r="257" spans="2:12" ht="12.75">
      <c r="B257" s="1" t="s">
        <v>299</v>
      </c>
      <c r="C257" s="2" t="str">
        <f>IF('Table 1-1a'!C257="na","na",IF('Table 1-1a'!C257="Yes",0.75,(100-'Table 1-1a'!C257)/100))</f>
        <v>na</v>
      </c>
      <c r="D257" s="2">
        <f>IF('Table 1-1a'!D257="na","na",IF('Table 1-1a'!D257="Yes",0.75,(100-'Table 1-1a'!D257)/100))</f>
        <v>0.75</v>
      </c>
      <c r="E257" s="2">
        <f>IF('Table 1-1a'!E257="na","na",IF('Table 1-1a'!E257="Yes",0.75,(100-'Table 1-1a'!E257)/100))</f>
        <v>0</v>
      </c>
      <c r="F257" s="2">
        <f>IF('Table 1-1a'!F257="na","na",IF('Table 1-1a'!F257="Yes",0.75,(100-'Table 1-1a'!F257)/100))</f>
        <v>1</v>
      </c>
      <c r="G257" s="2">
        <f>IF('Table 1-1a'!G257="na","na",IF('Table 1-1a'!G257="Yes",0.75,(100-'Table 1-1a'!G257)/100))</f>
        <v>0.75</v>
      </c>
      <c r="H257" s="2">
        <f>IF('Table 1-1a'!H257="na","na",IF('Table 1-1a'!H257="Yes",0.75,(100-'Table 1-1a'!H257)/100))</f>
        <v>0</v>
      </c>
      <c r="I257" s="2">
        <f>IF('Table 1-1a'!I257="na","na",IF('Table 1-1a'!I257="Yes",0.75,(100-'Table 1-1a'!I257)/100))</f>
        <v>0</v>
      </c>
      <c r="J257" s="2">
        <f>IF('Table 1-1a'!J257="na","na",IF('Table 1-1a'!J257="Yes",0.75,(100-'Table 1-1a'!J257)/100))</f>
        <v>0</v>
      </c>
      <c r="K257" s="2">
        <f>IF('Table 1-1a'!K257="na","na",IF('Table 1-1a'!K257="Yes",0.75,(100-'Table 1-1a'!K257)/100))</f>
        <v>0</v>
      </c>
      <c r="L257" s="2">
        <f>IF('Table 1-1a'!L257="na","na",IF('Table 1-1a'!L257="Yes",0.75,(100-'Table 1-1a'!L257)/100))</f>
        <v>0.75</v>
      </c>
    </row>
    <row r="258" spans="2:12" ht="12.75">
      <c r="B258" s="1" t="s">
        <v>300</v>
      </c>
      <c r="C258" s="2" t="str">
        <f>IF('Table 1-1a'!C258="na","na",IF('Table 1-1a'!C258="Yes",0.75,(100-'Table 1-1a'!C258)/100))</f>
        <v>na</v>
      </c>
      <c r="D258" s="2">
        <f>IF('Table 1-1a'!D258="na","na",IF('Table 1-1a'!D258="Yes",0.75,(100-'Table 1-1a'!D258)/100))</f>
        <v>0.75</v>
      </c>
      <c r="E258" s="2">
        <f>IF('Table 1-1a'!E258="na","na",IF('Table 1-1a'!E258="Yes",0.75,(100-'Table 1-1a'!E258)/100))</f>
        <v>0</v>
      </c>
      <c r="F258" s="2">
        <f>IF('Table 1-1a'!F258="na","na",IF('Table 1-1a'!F258="Yes",0.75,(100-'Table 1-1a'!F258)/100))</f>
        <v>1</v>
      </c>
      <c r="G258" s="2">
        <f>IF('Table 1-1a'!G258="na","na",IF('Table 1-1a'!G258="Yes",0.75,(100-'Table 1-1a'!G258)/100))</f>
        <v>1</v>
      </c>
      <c r="H258" s="2">
        <f>IF('Table 1-1a'!H258="na","na",IF('Table 1-1a'!H258="Yes",0.75,(100-'Table 1-1a'!H258)/100))</f>
        <v>0</v>
      </c>
      <c r="I258" s="2">
        <f>IF('Table 1-1a'!I258="na","na",IF('Table 1-1a'!I258="Yes",0.75,(100-'Table 1-1a'!I258)/100))</f>
        <v>0</v>
      </c>
      <c r="J258" s="2">
        <f>IF('Table 1-1a'!J258="na","na",IF('Table 1-1a'!J258="Yes",0.75,(100-'Table 1-1a'!J258)/100))</f>
        <v>0</v>
      </c>
      <c r="K258" s="2">
        <f>IF('Table 1-1a'!K258="na","na",IF('Table 1-1a'!K258="Yes",0.75,(100-'Table 1-1a'!K258)/100))</f>
        <v>0</v>
      </c>
      <c r="L258" s="2">
        <f>IF('Table 1-1a'!L258="na","na",IF('Table 1-1a'!L258="Yes",0.75,(100-'Table 1-1a'!L258)/100))</f>
        <v>0.75</v>
      </c>
    </row>
    <row r="259" spans="2:12" ht="12.75">
      <c r="B259" s="1" t="s">
        <v>301</v>
      </c>
      <c r="C259" s="2" t="str">
        <f>IF('Table 1-1a'!C259="na","na",IF('Table 1-1a'!C259="Yes",0.75,(100-'Table 1-1a'!C259)/100))</f>
        <v>na</v>
      </c>
      <c r="D259" s="2">
        <f>IF('Table 1-1a'!D259="na","na",IF('Table 1-1a'!D259="Yes",0.75,(100-'Table 1-1a'!D259)/100))</f>
        <v>0.75</v>
      </c>
      <c r="E259" s="2">
        <f>IF('Table 1-1a'!E259="na","na",IF('Table 1-1a'!E259="Yes",0.75,(100-'Table 1-1a'!E259)/100))</f>
        <v>0</v>
      </c>
      <c r="F259" s="2">
        <f>IF('Table 1-1a'!F259="na","na",IF('Table 1-1a'!F259="Yes",0.75,(100-'Table 1-1a'!F259)/100))</f>
        <v>1</v>
      </c>
      <c r="G259" s="2">
        <f>IF('Table 1-1a'!G259="na","na",IF('Table 1-1a'!G259="Yes",0.75,(100-'Table 1-1a'!G259)/100))</f>
        <v>1</v>
      </c>
      <c r="H259" s="2">
        <f>IF('Table 1-1a'!H259="na","na",IF('Table 1-1a'!H259="Yes",0.75,(100-'Table 1-1a'!H259)/100))</f>
        <v>0</v>
      </c>
      <c r="I259" s="2">
        <f>IF('Table 1-1a'!I259="na","na",IF('Table 1-1a'!I259="Yes",0.75,(100-'Table 1-1a'!I259)/100))</f>
        <v>0</v>
      </c>
      <c r="J259" s="2">
        <f>IF('Table 1-1a'!J259="na","na",IF('Table 1-1a'!J259="Yes",0.75,(100-'Table 1-1a'!J259)/100))</f>
        <v>0</v>
      </c>
      <c r="K259" s="2">
        <f>IF('Table 1-1a'!K259="na","na",IF('Table 1-1a'!K259="Yes",0.75,(100-'Table 1-1a'!K259)/100))</f>
        <v>0</v>
      </c>
      <c r="L259" s="2">
        <f>IF('Table 1-1a'!L259="na","na",IF('Table 1-1a'!L259="Yes",0.75,(100-'Table 1-1a'!L259)/100))</f>
        <v>0.75</v>
      </c>
    </row>
    <row r="260" spans="2:12" ht="12.75">
      <c r="B260" s="1" t="s">
        <v>302</v>
      </c>
      <c r="C260" s="2">
        <f>IF('Table 1-1a'!C260="na","na",IF('Table 1-1a'!C260="Yes",0.75,(100-'Table 1-1a'!C260)/100))</f>
        <v>0.5</v>
      </c>
      <c r="D260" s="2">
        <f>IF('Table 1-1a'!D260="na","na",IF('Table 1-1a'!D260="Yes",0.75,(100-'Table 1-1a'!D260)/100))</f>
        <v>0.75</v>
      </c>
      <c r="E260" s="2">
        <f>IF('Table 1-1a'!E260="na","na",IF('Table 1-1a'!E260="Yes",0.75,(100-'Table 1-1a'!E260)/100))</f>
        <v>0</v>
      </c>
      <c r="F260" s="2">
        <f>IF('Table 1-1a'!F260="na","na",IF('Table 1-1a'!F260="Yes",0.75,(100-'Table 1-1a'!F260)/100))</f>
        <v>0.75</v>
      </c>
      <c r="G260" s="2">
        <f>IF('Table 1-1a'!G260="na","na",IF('Table 1-1a'!G260="Yes",0.75,(100-'Table 1-1a'!G260)/100))</f>
        <v>0.75</v>
      </c>
      <c r="H260" s="2">
        <f>IF('Table 1-1a'!H260="na","na",IF('Table 1-1a'!H260="Yes",0.75,(100-'Table 1-1a'!H260)/100))</f>
        <v>1</v>
      </c>
      <c r="I260" s="2">
        <f>IF('Table 1-1a'!I260="na","na",IF('Table 1-1a'!I260="Yes",0.75,(100-'Table 1-1a'!I260)/100))</f>
        <v>0</v>
      </c>
      <c r="J260" s="2">
        <f>IF('Table 1-1a'!J260="na","na",IF('Table 1-1a'!J260="Yes",0.75,(100-'Table 1-1a'!J260)/100))</f>
        <v>0</v>
      </c>
      <c r="K260" s="2">
        <f>IF('Table 1-1a'!K260="na","na",IF('Table 1-1a'!K260="Yes",0.75,(100-'Table 1-1a'!K260)/100))</f>
        <v>0</v>
      </c>
      <c r="L260" s="2">
        <f>IF('Table 1-1a'!L260="na","na",IF('Table 1-1a'!L260="Yes",0.75,(100-'Table 1-1a'!L260)/100))</f>
        <v>0.75</v>
      </c>
    </row>
    <row r="261" spans="2:12" ht="12.75">
      <c r="B261" s="1" t="s">
        <v>303</v>
      </c>
      <c r="C261" s="2">
        <f>IF('Table 1-1a'!C261="na","na",IF('Table 1-1a'!C261="Yes",0.75,(100-'Table 1-1a'!C261)/100))</f>
        <v>0.75</v>
      </c>
      <c r="D261" s="2">
        <f>IF('Table 1-1a'!D261="na","na",IF('Table 1-1a'!D261="Yes",0.75,(100-'Table 1-1a'!D261)/100))</f>
        <v>0.75</v>
      </c>
      <c r="E261" s="2">
        <f>IF('Table 1-1a'!E261="na","na",IF('Table 1-1a'!E261="Yes",0.75,(100-'Table 1-1a'!E261)/100))</f>
        <v>0</v>
      </c>
      <c r="F261" s="2">
        <f>IF('Table 1-1a'!F261="na","na",IF('Table 1-1a'!F261="Yes",0.75,(100-'Table 1-1a'!F261)/100))</f>
        <v>0.75</v>
      </c>
      <c r="G261" s="2">
        <f>IF('Table 1-1a'!G261="na","na",IF('Table 1-1a'!G261="Yes",0.75,(100-'Table 1-1a'!G261)/100))</f>
        <v>0.75</v>
      </c>
      <c r="H261" s="2">
        <f>IF('Table 1-1a'!H261="na","na",IF('Table 1-1a'!H261="Yes",0.75,(100-'Table 1-1a'!H261)/100))</f>
        <v>0</v>
      </c>
      <c r="I261" s="2">
        <f>IF('Table 1-1a'!I261="na","na",IF('Table 1-1a'!I261="Yes",0.75,(100-'Table 1-1a'!I261)/100))</f>
        <v>0</v>
      </c>
      <c r="J261" s="2">
        <f>IF('Table 1-1a'!J261="na","na",IF('Table 1-1a'!J261="Yes",0.75,(100-'Table 1-1a'!J261)/100))</f>
        <v>0</v>
      </c>
      <c r="K261" s="2">
        <f>IF('Table 1-1a'!K261="na","na",IF('Table 1-1a'!K261="Yes",0.75,(100-'Table 1-1a'!K261)/100))</f>
        <v>0</v>
      </c>
      <c r="L261" s="2">
        <f>IF('Table 1-1a'!L261="na","na",IF('Table 1-1a'!L261="Yes",0.75,(100-'Table 1-1a'!L261)/100))</f>
        <v>0.75</v>
      </c>
    </row>
    <row r="262" spans="2:12" ht="12.75">
      <c r="B262" s="1" t="s">
        <v>304</v>
      </c>
      <c r="C262" s="2">
        <f>IF('Table 1-1a'!C262="na","na",IF('Table 1-1a'!C262="Yes",0.75,(100-'Table 1-1a'!C262)/100))</f>
        <v>0.75</v>
      </c>
      <c r="D262" s="2">
        <f>IF('Table 1-1a'!D262="na","na",IF('Table 1-1a'!D262="Yes",0.75,(100-'Table 1-1a'!D262)/100))</f>
        <v>0.75</v>
      </c>
      <c r="E262" s="2">
        <f>IF('Table 1-1a'!E262="na","na",IF('Table 1-1a'!E262="Yes",0.75,(100-'Table 1-1a'!E262)/100))</f>
        <v>0</v>
      </c>
      <c r="F262" s="2">
        <f>IF('Table 1-1a'!F262="na","na",IF('Table 1-1a'!F262="Yes",0.75,(100-'Table 1-1a'!F262)/100))</f>
        <v>0.75</v>
      </c>
      <c r="G262" s="2">
        <f>IF('Table 1-1a'!G262="na","na",IF('Table 1-1a'!G262="Yes",0.75,(100-'Table 1-1a'!G262)/100))</f>
        <v>0.75</v>
      </c>
      <c r="H262" s="2">
        <f>IF('Table 1-1a'!H262="na","na",IF('Table 1-1a'!H262="Yes",0.75,(100-'Table 1-1a'!H262)/100))</f>
        <v>0</v>
      </c>
      <c r="I262" s="2">
        <f>IF('Table 1-1a'!I262="na","na",IF('Table 1-1a'!I262="Yes",0.75,(100-'Table 1-1a'!I262)/100))</f>
        <v>0</v>
      </c>
      <c r="J262" s="2">
        <f>IF('Table 1-1a'!J262="na","na",IF('Table 1-1a'!J262="Yes",0.75,(100-'Table 1-1a'!J262)/100))</f>
        <v>0</v>
      </c>
      <c r="K262" s="2">
        <f>IF('Table 1-1a'!K262="na","na",IF('Table 1-1a'!K262="Yes",0.75,(100-'Table 1-1a'!K262)/100))</f>
        <v>0</v>
      </c>
      <c r="L262" s="2">
        <f>IF('Table 1-1a'!L262="na","na",IF('Table 1-1a'!L262="Yes",0.75,(100-'Table 1-1a'!L262)/100))</f>
        <v>0.75</v>
      </c>
    </row>
    <row r="263" spans="2:12" ht="12.75">
      <c r="B263" s="1" t="s">
        <v>305</v>
      </c>
      <c r="C263" s="2">
        <f>IF('Table 1-1a'!C263="na","na",IF('Table 1-1a'!C263="Yes",0.75,(100-'Table 1-1a'!C263)/100))</f>
        <v>0.75</v>
      </c>
      <c r="D263" s="2">
        <f>IF('Table 1-1a'!D263="na","na",IF('Table 1-1a'!D263="Yes",0.75,(100-'Table 1-1a'!D263)/100))</f>
        <v>0.75</v>
      </c>
      <c r="E263" s="2">
        <f>IF('Table 1-1a'!E263="na","na",IF('Table 1-1a'!E263="Yes",0.75,(100-'Table 1-1a'!E263)/100))</f>
        <v>0</v>
      </c>
      <c r="F263" s="2">
        <f>IF('Table 1-1a'!F263="na","na",IF('Table 1-1a'!F263="Yes",0.75,(100-'Table 1-1a'!F263)/100))</f>
        <v>0</v>
      </c>
      <c r="G263" s="2">
        <f>IF('Table 1-1a'!G263="na","na",IF('Table 1-1a'!G263="Yes",0.75,(100-'Table 1-1a'!G263)/100))</f>
        <v>0.75</v>
      </c>
      <c r="H263" s="2">
        <f>IF('Table 1-1a'!H263="na","na",IF('Table 1-1a'!H263="Yes",0.75,(100-'Table 1-1a'!H263)/100))</f>
        <v>0</v>
      </c>
      <c r="I263" s="2">
        <f>IF('Table 1-1a'!I263="na","na",IF('Table 1-1a'!I263="Yes",0.75,(100-'Table 1-1a'!I263)/100))</f>
        <v>0</v>
      </c>
      <c r="J263" s="2">
        <f>IF('Table 1-1a'!J263="na","na",IF('Table 1-1a'!J263="Yes",0.75,(100-'Table 1-1a'!J263)/100))</f>
        <v>0</v>
      </c>
      <c r="K263" s="2">
        <f>IF('Table 1-1a'!K263="na","na",IF('Table 1-1a'!K263="Yes",0.75,(100-'Table 1-1a'!K263)/100))</f>
        <v>0</v>
      </c>
      <c r="L263" s="2">
        <f>IF('Table 1-1a'!L263="na","na",IF('Table 1-1a'!L263="Yes",0.75,(100-'Table 1-1a'!L263)/100))</f>
        <v>0.75</v>
      </c>
    </row>
    <row r="264" spans="2:12" ht="12.75">
      <c r="B264" s="1" t="s">
        <v>306</v>
      </c>
      <c r="C264" s="2">
        <f>IF('Table 1-1a'!C264="na","na",IF('Table 1-1a'!C264="Yes",0.75,(100-'Table 1-1a'!C264)/100))</f>
        <v>0.75</v>
      </c>
      <c r="D264" s="2">
        <f>IF('Table 1-1a'!D264="na","na",IF('Table 1-1a'!D264="Yes",0.75,(100-'Table 1-1a'!D264)/100))</f>
        <v>0.75</v>
      </c>
      <c r="E264" s="2">
        <f>IF('Table 1-1a'!E264="na","na",IF('Table 1-1a'!E264="Yes",0.75,(100-'Table 1-1a'!E264)/100))</f>
        <v>0</v>
      </c>
      <c r="F264" s="2">
        <f>IF('Table 1-1a'!F264="na","na",IF('Table 1-1a'!F264="Yes",0.75,(100-'Table 1-1a'!F264)/100))</f>
        <v>0</v>
      </c>
      <c r="G264" s="2">
        <f>IF('Table 1-1a'!G264="na","na",IF('Table 1-1a'!G264="Yes",0.75,(100-'Table 1-1a'!G264)/100))</f>
        <v>0.75</v>
      </c>
      <c r="H264" s="2">
        <f>IF('Table 1-1a'!H264="na","na",IF('Table 1-1a'!H264="Yes",0.75,(100-'Table 1-1a'!H264)/100))</f>
        <v>1</v>
      </c>
      <c r="I264" s="2">
        <f>IF('Table 1-1a'!I264="na","na",IF('Table 1-1a'!I264="Yes",0.75,(100-'Table 1-1a'!I264)/100))</f>
        <v>0</v>
      </c>
      <c r="J264" s="2">
        <f>IF('Table 1-1a'!J264="na","na",IF('Table 1-1a'!J264="Yes",0.75,(100-'Table 1-1a'!J264)/100))</f>
        <v>0</v>
      </c>
      <c r="K264" s="2">
        <f>IF('Table 1-1a'!K264="na","na",IF('Table 1-1a'!K264="Yes",0.75,(100-'Table 1-1a'!K264)/100))</f>
        <v>0</v>
      </c>
      <c r="L264" s="2">
        <f>IF('Table 1-1a'!L264="na","na",IF('Table 1-1a'!L264="Yes",0.75,(100-'Table 1-1a'!L264)/100))</f>
        <v>0.75</v>
      </c>
    </row>
    <row r="265" spans="2:12" ht="12.75">
      <c r="B265" s="1" t="s">
        <v>288</v>
      </c>
      <c r="C265" s="2"/>
      <c r="D265" s="2"/>
      <c r="E265" s="2"/>
      <c r="F265" s="2"/>
      <c r="G265" s="2"/>
      <c r="H265" s="2"/>
      <c r="I265" s="2"/>
      <c r="J265" s="2"/>
      <c r="K265" s="2"/>
      <c r="L265" s="2"/>
    </row>
    <row r="267" spans="1:2" ht="12.75">
      <c r="A267" s="18">
        <v>10</v>
      </c>
      <c r="B267" s="1" t="s">
        <v>382</v>
      </c>
    </row>
    <row r="268" ht="12.75">
      <c r="B268" s="1" t="s">
        <v>276</v>
      </c>
    </row>
    <row r="269" spans="2:12" ht="12.75">
      <c r="B269" s="1" t="s">
        <v>296</v>
      </c>
      <c r="C269" s="2">
        <f>IF('Table 1-1a'!C269="na","na",IF('Table 1-1a'!C269="Yes",0.75,(100-'Table 1-1a'!C269)/100))</f>
        <v>0.75</v>
      </c>
      <c r="D269" s="2">
        <f>IF('Table 1-1a'!D269="na","na",IF('Table 1-1a'!D269="Yes",0.75,(100-'Table 1-1a'!D269)/100))</f>
        <v>0.75</v>
      </c>
      <c r="E269" s="2">
        <f>IF('Table 1-1a'!E269="na","na",IF('Table 1-1a'!E269="Yes",0.75,(100-'Table 1-1a'!E269)/100))</f>
        <v>0.51</v>
      </c>
      <c r="F269" s="2">
        <f>IF('Table 1-1a'!F269="na","na",IF('Table 1-1a'!F269="Yes",0.75,(100-'Table 1-1a'!F269)/100))</f>
        <v>0.75</v>
      </c>
      <c r="G269" s="2">
        <f>IF('Table 1-1a'!G269="na","na",IF('Table 1-1a'!G269="Yes",0.75,(100-'Table 1-1a'!G269)/100))</f>
        <v>0.55</v>
      </c>
      <c r="H269" s="2">
        <f>IF('Table 1-1a'!H269="na","na",IF('Table 1-1a'!H269="Yes",0.75,(100-'Table 1-1a'!H269)/100))</f>
        <v>0.51</v>
      </c>
      <c r="I269" s="2">
        <f>IF('Table 1-1a'!I269="na","na",IF('Table 1-1a'!I269="Yes",0.75,(100-'Table 1-1a'!I269)/100))</f>
        <v>0.6</v>
      </c>
      <c r="J269" s="2">
        <f>IF('Table 1-1a'!J269="na","na",IF('Table 1-1a'!J269="Yes",0.75,(100-'Table 1-1a'!J269)/100))</f>
        <v>0</v>
      </c>
      <c r="K269" s="2">
        <f>IF('Table 1-1a'!K269="na","na",IF('Table 1-1a'!K269="Yes",0.75,(100-'Table 1-1a'!K269)/100))</f>
        <v>0.51</v>
      </c>
      <c r="L269" s="2">
        <f>IF('Table 1-1a'!L269="na","na",IF('Table 1-1a'!L269="Yes",0.75,(100-'Table 1-1a'!L269)/100))</f>
        <v>0.75</v>
      </c>
    </row>
    <row r="270" spans="2:12" ht="12.75">
      <c r="B270" s="1" t="s">
        <v>297</v>
      </c>
      <c r="C270" s="2">
        <f>IF('Table 1-1a'!C270="na","na",IF('Table 1-1a'!C270="Yes",0.75,(100-'Table 1-1a'!C270)/100))</f>
        <v>0.75</v>
      </c>
      <c r="D270" s="2">
        <f>IF('Table 1-1a'!D270="na","na",IF('Table 1-1a'!D270="Yes",0.75,(100-'Table 1-1a'!D270)/100))</f>
        <v>0.75</v>
      </c>
      <c r="E270" s="2">
        <f>IF('Table 1-1a'!E270="na","na",IF('Table 1-1a'!E270="Yes",0.75,(100-'Table 1-1a'!E270)/100))</f>
        <v>0.51</v>
      </c>
      <c r="F270" s="2">
        <f>IF('Table 1-1a'!F270="na","na",IF('Table 1-1a'!F270="Yes",0.75,(100-'Table 1-1a'!F270)/100))</f>
        <v>0.75</v>
      </c>
      <c r="G270" s="2">
        <f>IF('Table 1-1a'!G270="na","na",IF('Table 1-1a'!G270="Yes",0.75,(100-'Table 1-1a'!G270)/100))</f>
        <v>0.51</v>
      </c>
      <c r="H270" s="2">
        <f>IF('Table 1-1a'!H270="na","na",IF('Table 1-1a'!H270="Yes",0.75,(100-'Table 1-1a'!H270)/100))</f>
        <v>0.51</v>
      </c>
      <c r="I270" s="2">
        <f>IF('Table 1-1a'!I270="na","na",IF('Table 1-1a'!I270="Yes",0.75,(100-'Table 1-1a'!I270)/100))</f>
        <v>0.6</v>
      </c>
      <c r="J270" s="2">
        <f>IF('Table 1-1a'!J270="na","na",IF('Table 1-1a'!J270="Yes",0.75,(100-'Table 1-1a'!J270)/100))</f>
        <v>0</v>
      </c>
      <c r="K270" s="2">
        <f>IF('Table 1-1a'!K270="na","na",IF('Table 1-1a'!K270="Yes",0.75,(100-'Table 1-1a'!K270)/100))</f>
        <v>0.51</v>
      </c>
      <c r="L270" s="2">
        <f>IF('Table 1-1a'!L270="na","na",IF('Table 1-1a'!L270="Yes",0.75,(100-'Table 1-1a'!L270)/100))</f>
        <v>0.75</v>
      </c>
    </row>
    <row r="271" spans="2:12" ht="12.75">
      <c r="B271" s="1" t="s">
        <v>298</v>
      </c>
      <c r="C271" s="2">
        <f>IF('Table 1-1a'!C271="na","na",IF('Table 1-1a'!C271="Yes",0.75,(100-'Table 1-1a'!C271)/100))</f>
        <v>0.75</v>
      </c>
      <c r="D271" s="2">
        <f>IF('Table 1-1a'!D271="na","na",IF('Table 1-1a'!D271="Yes",0.75,(100-'Table 1-1a'!D271)/100))</f>
        <v>0.75</v>
      </c>
      <c r="E271" s="2">
        <f>IF('Table 1-1a'!E271="na","na",IF('Table 1-1a'!E271="Yes",0.75,(100-'Table 1-1a'!E271)/100))</f>
        <v>0.51</v>
      </c>
      <c r="F271" s="2">
        <f>IF('Table 1-1a'!F271="na","na",IF('Table 1-1a'!F271="Yes",0.75,(100-'Table 1-1a'!F271)/100))</f>
        <v>0.75</v>
      </c>
      <c r="G271" s="2">
        <f>IF('Table 1-1a'!G271="na","na",IF('Table 1-1a'!G271="Yes",0.75,(100-'Table 1-1a'!G271)/100))</f>
        <v>0.51</v>
      </c>
      <c r="H271" s="2">
        <f>IF('Table 1-1a'!H271="na","na",IF('Table 1-1a'!H271="Yes",0.75,(100-'Table 1-1a'!H271)/100))</f>
        <v>0.51</v>
      </c>
      <c r="I271" s="2">
        <f>IF('Table 1-1a'!I271="na","na",IF('Table 1-1a'!I271="Yes",0.75,(100-'Table 1-1a'!I271)/100))</f>
        <v>0.6</v>
      </c>
      <c r="J271" s="2">
        <f>IF('Table 1-1a'!J271="na","na",IF('Table 1-1a'!J271="Yes",0.75,(100-'Table 1-1a'!J271)/100))</f>
        <v>0</v>
      </c>
      <c r="K271" s="2">
        <f>IF('Table 1-1a'!K271="na","na",IF('Table 1-1a'!K271="Yes",0.75,(100-'Table 1-1a'!K271)/100))</f>
        <v>0.51</v>
      </c>
      <c r="L271" s="2">
        <f>IF('Table 1-1a'!L271="na","na",IF('Table 1-1a'!L271="Yes",0.75,(100-'Table 1-1a'!L271)/100))</f>
        <v>0.75</v>
      </c>
    </row>
    <row r="272" spans="2:12" ht="12.75">
      <c r="B272" s="1" t="s">
        <v>299</v>
      </c>
      <c r="C272" s="2" t="str">
        <f>IF('Table 1-1a'!C272="na","na",IF('Table 1-1a'!C272="Yes",0.75,(100-'Table 1-1a'!C272)/100))</f>
        <v>na</v>
      </c>
      <c r="D272" s="2">
        <f>IF('Table 1-1a'!D272="na","na",IF('Table 1-1a'!D272="Yes",0.75,(100-'Table 1-1a'!D272)/100))</f>
        <v>0.75</v>
      </c>
      <c r="E272" s="2">
        <f>IF('Table 1-1a'!E272="na","na",IF('Table 1-1a'!E272="Yes",0.75,(100-'Table 1-1a'!E272)/100))</f>
        <v>0.51</v>
      </c>
      <c r="F272" s="2">
        <f>IF('Table 1-1a'!F272="na","na",IF('Table 1-1a'!F272="Yes",0.75,(100-'Table 1-1a'!F272)/100))</f>
        <v>1</v>
      </c>
      <c r="G272" s="2">
        <f>IF('Table 1-1a'!G272="na","na",IF('Table 1-1a'!G272="Yes",0.75,(100-'Table 1-1a'!G272)/100))</f>
        <v>0.51</v>
      </c>
      <c r="H272" s="2">
        <f>IF('Table 1-1a'!H272="na","na",IF('Table 1-1a'!H272="Yes",0.75,(100-'Table 1-1a'!H272)/100))</f>
        <v>0.51</v>
      </c>
      <c r="I272" s="2">
        <f>IF('Table 1-1a'!I272="na","na",IF('Table 1-1a'!I272="Yes",0.75,(100-'Table 1-1a'!I272)/100))</f>
        <v>0.6</v>
      </c>
      <c r="J272" s="2" t="str">
        <f>IF('Table 1-1a'!J272="na","na",IF('Table 1-1a'!J272="Yes",0.75,(100-'Table 1-1a'!J272)/100))</f>
        <v>na</v>
      </c>
      <c r="K272" s="2">
        <f>IF('Table 1-1a'!K272="na","na",IF('Table 1-1a'!K272="Yes",0.75,(100-'Table 1-1a'!K272)/100))</f>
        <v>0.51</v>
      </c>
      <c r="L272" s="2">
        <f>IF('Table 1-1a'!L272="na","na",IF('Table 1-1a'!L272="Yes",0.75,(100-'Table 1-1a'!L272)/100))</f>
        <v>1</v>
      </c>
    </row>
    <row r="273" spans="2:12" ht="12.75">
      <c r="B273" s="1" t="s">
        <v>300</v>
      </c>
      <c r="C273" s="2" t="str">
        <f>IF('Table 1-1a'!C273="na","na",IF('Table 1-1a'!C273="Yes",0.75,(100-'Table 1-1a'!C273)/100))</f>
        <v>na</v>
      </c>
      <c r="D273" s="2">
        <f>IF('Table 1-1a'!D273="na","na",IF('Table 1-1a'!D273="Yes",0.75,(100-'Table 1-1a'!D273)/100))</f>
        <v>0.75</v>
      </c>
      <c r="E273" s="2">
        <f>IF('Table 1-1a'!E273="na","na",IF('Table 1-1a'!E273="Yes",0.75,(100-'Table 1-1a'!E273)/100))</f>
        <v>0.51</v>
      </c>
      <c r="F273" s="2">
        <f>IF('Table 1-1a'!F273="na","na",IF('Table 1-1a'!F273="Yes",0.75,(100-'Table 1-1a'!F273)/100))</f>
        <v>1</v>
      </c>
      <c r="G273" s="2">
        <f>IF('Table 1-1a'!G273="na","na",IF('Table 1-1a'!G273="Yes",0.75,(100-'Table 1-1a'!G273)/100))</f>
        <v>1</v>
      </c>
      <c r="H273" s="2">
        <f>IF('Table 1-1a'!H273="na","na",IF('Table 1-1a'!H273="Yes",0.75,(100-'Table 1-1a'!H273)/100))</f>
        <v>0.51</v>
      </c>
      <c r="I273" s="2">
        <f>IF('Table 1-1a'!I273="na","na",IF('Table 1-1a'!I273="Yes",0.75,(100-'Table 1-1a'!I273)/100))</f>
        <v>0.6</v>
      </c>
      <c r="J273" s="2" t="str">
        <f>IF('Table 1-1a'!J273="na","na",IF('Table 1-1a'!J273="Yes",0.75,(100-'Table 1-1a'!J273)/100))</f>
        <v>na</v>
      </c>
      <c r="K273" s="2">
        <f>IF('Table 1-1a'!K273="na","na",IF('Table 1-1a'!K273="Yes",0.75,(100-'Table 1-1a'!K273)/100))</f>
        <v>0.51</v>
      </c>
      <c r="L273" s="2">
        <f>IF('Table 1-1a'!L273="na","na",IF('Table 1-1a'!L273="Yes",0.75,(100-'Table 1-1a'!L273)/100))</f>
        <v>1</v>
      </c>
    </row>
    <row r="274" spans="2:12" ht="12.75">
      <c r="B274" s="1" t="s">
        <v>301</v>
      </c>
      <c r="C274" s="2" t="str">
        <f>IF('Table 1-1a'!C274="na","na",IF('Table 1-1a'!C274="Yes",0.75,(100-'Table 1-1a'!C274)/100))</f>
        <v>na</v>
      </c>
      <c r="D274" s="2">
        <f>IF('Table 1-1a'!D274="na","na",IF('Table 1-1a'!D274="Yes",0.75,(100-'Table 1-1a'!D274)/100))</f>
        <v>0.75</v>
      </c>
      <c r="E274" s="2">
        <f>IF('Table 1-1a'!E274="na","na",IF('Table 1-1a'!E274="Yes",0.75,(100-'Table 1-1a'!E274)/100))</f>
        <v>0.51</v>
      </c>
      <c r="F274" s="2">
        <f>IF('Table 1-1a'!F274="na","na",IF('Table 1-1a'!F274="Yes",0.75,(100-'Table 1-1a'!F274)/100))</f>
        <v>1</v>
      </c>
      <c r="G274" s="2">
        <f>IF('Table 1-1a'!G274="na","na",IF('Table 1-1a'!G274="Yes",0.75,(100-'Table 1-1a'!G274)/100))</f>
        <v>1</v>
      </c>
      <c r="H274" s="2">
        <f>IF('Table 1-1a'!H274="na","na",IF('Table 1-1a'!H274="Yes",0.75,(100-'Table 1-1a'!H274)/100))</f>
        <v>0.51</v>
      </c>
      <c r="I274" s="2">
        <f>IF('Table 1-1a'!I274="na","na",IF('Table 1-1a'!I274="Yes",0.75,(100-'Table 1-1a'!I274)/100))</f>
        <v>0.6</v>
      </c>
      <c r="J274" s="2" t="str">
        <f>IF('Table 1-1a'!J274="na","na",IF('Table 1-1a'!J274="Yes",0.75,(100-'Table 1-1a'!J274)/100))</f>
        <v>na</v>
      </c>
      <c r="K274" s="2">
        <f>IF('Table 1-1a'!K274="na","na",IF('Table 1-1a'!K274="Yes",0.75,(100-'Table 1-1a'!K274)/100))</f>
        <v>0.51</v>
      </c>
      <c r="L274" s="2">
        <f>IF('Table 1-1a'!L274="na","na",IF('Table 1-1a'!L274="Yes",0.75,(100-'Table 1-1a'!L274)/100))</f>
        <v>1</v>
      </c>
    </row>
    <row r="275" spans="2:12" ht="12.75">
      <c r="B275" s="1" t="s">
        <v>302</v>
      </c>
      <c r="C275" s="2">
        <f>IF('Table 1-1a'!C275="na","na",IF('Table 1-1a'!C275="Yes",0.75,(100-'Table 1-1a'!C275)/100))</f>
        <v>0.5</v>
      </c>
      <c r="D275" s="2">
        <f>IF('Table 1-1a'!D275="na","na",IF('Table 1-1a'!D275="Yes",0.75,(100-'Table 1-1a'!D275)/100))</f>
        <v>0.75</v>
      </c>
      <c r="E275" s="2">
        <f>IF('Table 1-1a'!E275="na","na",IF('Table 1-1a'!E275="Yes",0.75,(100-'Table 1-1a'!E275)/100))</f>
        <v>0.51</v>
      </c>
      <c r="F275" s="2">
        <f>IF('Table 1-1a'!F275="na","na",IF('Table 1-1a'!F275="Yes",0.75,(100-'Table 1-1a'!F275)/100))</f>
        <v>0.51</v>
      </c>
      <c r="G275" s="2">
        <f>IF('Table 1-1a'!G275="na","na",IF('Table 1-1a'!G275="Yes",0.75,(100-'Table 1-1a'!G275)/100))</f>
        <v>0.51</v>
      </c>
      <c r="H275" s="2">
        <f>IF('Table 1-1a'!H275="na","na",IF('Table 1-1a'!H275="Yes",0.75,(100-'Table 1-1a'!H275)/100))</f>
        <v>1</v>
      </c>
      <c r="I275" s="2">
        <f>IF('Table 1-1a'!I275="na","na",IF('Table 1-1a'!I275="Yes",0.75,(100-'Table 1-1a'!I275)/100))</f>
        <v>0.6</v>
      </c>
      <c r="J275" s="2">
        <f>IF('Table 1-1a'!J275="na","na",IF('Table 1-1a'!J275="Yes",0.75,(100-'Table 1-1a'!J275)/100))</f>
        <v>0</v>
      </c>
      <c r="K275" s="2">
        <f>IF('Table 1-1a'!K275="na","na",IF('Table 1-1a'!K275="Yes",0.75,(100-'Table 1-1a'!K275)/100))</f>
        <v>0.51</v>
      </c>
      <c r="L275" s="2">
        <f>IF('Table 1-1a'!L275="na","na",IF('Table 1-1a'!L275="Yes",0.75,(100-'Table 1-1a'!L275)/100))</f>
        <v>1</v>
      </c>
    </row>
    <row r="276" spans="2:12" ht="12.75">
      <c r="B276" s="1" t="s">
        <v>303</v>
      </c>
      <c r="C276" s="2">
        <f>IF('Table 1-1a'!C276="na","na",IF('Table 1-1a'!C276="Yes",0.75,(100-'Table 1-1a'!C276)/100))</f>
        <v>0.75</v>
      </c>
      <c r="D276" s="2">
        <f>IF('Table 1-1a'!D276="na","na",IF('Table 1-1a'!D276="Yes",0.75,(100-'Table 1-1a'!D276)/100))</f>
        <v>0.75</v>
      </c>
      <c r="E276" s="2">
        <f>IF('Table 1-1a'!E276="na","na",IF('Table 1-1a'!E276="Yes",0.75,(100-'Table 1-1a'!E276)/100))</f>
        <v>0.51</v>
      </c>
      <c r="F276" s="2">
        <f>IF('Table 1-1a'!F276="na","na",IF('Table 1-1a'!F276="Yes",0.75,(100-'Table 1-1a'!F276)/100))</f>
        <v>0.51</v>
      </c>
      <c r="G276" s="2">
        <f>IF('Table 1-1a'!G276="na","na",IF('Table 1-1a'!G276="Yes",0.75,(100-'Table 1-1a'!G276)/100))</f>
        <v>1</v>
      </c>
      <c r="H276" s="2">
        <f>IF('Table 1-1a'!H276="na","na",IF('Table 1-1a'!H276="Yes",0.75,(100-'Table 1-1a'!H276)/100))</f>
        <v>1</v>
      </c>
      <c r="I276" s="2">
        <f>IF('Table 1-1a'!I276="na","na",IF('Table 1-1a'!I276="Yes",0.75,(100-'Table 1-1a'!I276)/100))</f>
        <v>0.6</v>
      </c>
      <c r="J276" s="2">
        <f>IF('Table 1-1a'!J276="na","na",IF('Table 1-1a'!J276="Yes",0.75,(100-'Table 1-1a'!J276)/100))</f>
        <v>0</v>
      </c>
      <c r="K276" s="2">
        <f>IF('Table 1-1a'!K276="na","na",IF('Table 1-1a'!K276="Yes",0.75,(100-'Table 1-1a'!K276)/100))</f>
        <v>0.51</v>
      </c>
      <c r="L276" s="2">
        <f>IF('Table 1-1a'!L276="na","na",IF('Table 1-1a'!L276="Yes",0.75,(100-'Table 1-1a'!L276)/100))</f>
        <v>0.75</v>
      </c>
    </row>
    <row r="277" spans="2:12" ht="12.75">
      <c r="B277" s="1" t="s">
        <v>304</v>
      </c>
      <c r="C277" s="2">
        <f>IF('Table 1-1a'!C277="na","na",IF('Table 1-1a'!C277="Yes",0.75,(100-'Table 1-1a'!C277)/100))</f>
        <v>0.75</v>
      </c>
      <c r="D277" s="2">
        <f>IF('Table 1-1a'!D277="na","na",IF('Table 1-1a'!D277="Yes",0.75,(100-'Table 1-1a'!D277)/100))</f>
        <v>0.75</v>
      </c>
      <c r="E277" s="2">
        <f>IF('Table 1-1a'!E277="na","na",IF('Table 1-1a'!E277="Yes",0.75,(100-'Table 1-1a'!E277)/100))</f>
        <v>0.51</v>
      </c>
      <c r="F277" s="2">
        <f>IF('Table 1-1a'!F277="na","na",IF('Table 1-1a'!F277="Yes",0.75,(100-'Table 1-1a'!F277)/100))</f>
        <v>0.75</v>
      </c>
      <c r="G277" s="2">
        <f>IF('Table 1-1a'!G277="na","na",IF('Table 1-1a'!G277="Yes",0.75,(100-'Table 1-1a'!G277)/100))</f>
        <v>0.51</v>
      </c>
      <c r="H277" s="2">
        <f>IF('Table 1-1a'!H277="na","na",IF('Table 1-1a'!H277="Yes",0.75,(100-'Table 1-1a'!H277)/100))</f>
        <v>0.75</v>
      </c>
      <c r="I277" s="2">
        <f>IF('Table 1-1a'!I277="na","na",IF('Table 1-1a'!I277="Yes",0.75,(100-'Table 1-1a'!I277)/100))</f>
        <v>0.6</v>
      </c>
      <c r="J277" s="2">
        <f>IF('Table 1-1a'!J277="na","na",IF('Table 1-1a'!J277="Yes",0.75,(100-'Table 1-1a'!J277)/100))</f>
        <v>0</v>
      </c>
      <c r="K277" s="2">
        <f>IF('Table 1-1a'!K277="na","na",IF('Table 1-1a'!K277="Yes",0.75,(100-'Table 1-1a'!K277)/100))</f>
        <v>0.51</v>
      </c>
      <c r="L277" s="2">
        <f>IF('Table 1-1a'!L277="na","na",IF('Table 1-1a'!L277="Yes",0.75,(100-'Table 1-1a'!L277)/100))</f>
        <v>0.49</v>
      </c>
    </row>
    <row r="278" spans="2:12" ht="12.75">
      <c r="B278" s="1" t="s">
        <v>305</v>
      </c>
      <c r="C278" s="2">
        <f>IF('Table 1-1a'!C278="na","na",IF('Table 1-1a'!C278="Yes",0.75,(100-'Table 1-1a'!C278)/100))</f>
        <v>0.75</v>
      </c>
      <c r="D278" s="2">
        <f>IF('Table 1-1a'!D278="na","na",IF('Table 1-1a'!D278="Yes",0.75,(100-'Table 1-1a'!D278)/100))</f>
        <v>0.75</v>
      </c>
      <c r="E278" s="2">
        <f>IF('Table 1-1a'!E278="na","na",IF('Table 1-1a'!E278="Yes",0.75,(100-'Table 1-1a'!E278)/100))</f>
        <v>0.51</v>
      </c>
      <c r="F278" s="2">
        <f>IF('Table 1-1a'!F278="na","na",IF('Table 1-1a'!F278="Yes",0.75,(100-'Table 1-1a'!F278)/100))</f>
        <v>0</v>
      </c>
      <c r="G278" s="2">
        <f>IF('Table 1-1a'!G278="na","na",IF('Table 1-1a'!G278="Yes",0.75,(100-'Table 1-1a'!G278)/100))</f>
        <v>0.51</v>
      </c>
      <c r="H278" s="2">
        <f>IF('Table 1-1a'!H278="na","na",IF('Table 1-1a'!H278="Yes",0.75,(100-'Table 1-1a'!H278)/100))</f>
        <v>0.75</v>
      </c>
      <c r="I278" s="2">
        <f>IF('Table 1-1a'!I278="na","na",IF('Table 1-1a'!I278="Yes",0.75,(100-'Table 1-1a'!I278)/100))</f>
        <v>0</v>
      </c>
      <c r="J278" s="2">
        <f>IF('Table 1-1a'!J278="na","na",IF('Table 1-1a'!J278="Yes",0.75,(100-'Table 1-1a'!J278)/100))</f>
        <v>0</v>
      </c>
      <c r="K278" s="2">
        <f>IF('Table 1-1a'!K278="na","na",IF('Table 1-1a'!K278="Yes",0.75,(100-'Table 1-1a'!K278)/100))</f>
        <v>0.51</v>
      </c>
      <c r="L278" s="2">
        <f>IF('Table 1-1a'!L278="na","na",IF('Table 1-1a'!L278="Yes",0.75,(100-'Table 1-1a'!L278)/100))</f>
        <v>0.75</v>
      </c>
    </row>
    <row r="279" spans="2:12" ht="12.75">
      <c r="B279" s="1" t="s">
        <v>306</v>
      </c>
      <c r="C279" s="2">
        <f>IF('Table 1-1a'!C279="na","na",IF('Table 1-1a'!C279="Yes",0.75,(100-'Table 1-1a'!C279)/100))</f>
        <v>0.75</v>
      </c>
      <c r="D279" s="2">
        <f>IF('Table 1-1a'!D279="na","na",IF('Table 1-1a'!D279="Yes",0.75,(100-'Table 1-1a'!D279)/100))</f>
        <v>0.75</v>
      </c>
      <c r="E279" s="2">
        <f>IF('Table 1-1a'!E279="na","na",IF('Table 1-1a'!E279="Yes",0.75,(100-'Table 1-1a'!E279)/100))</f>
        <v>0.51</v>
      </c>
      <c r="F279" s="2">
        <f>IF('Table 1-1a'!F279="na","na",IF('Table 1-1a'!F279="Yes",0.75,(100-'Table 1-1a'!F279)/100))</f>
        <v>0</v>
      </c>
      <c r="G279" s="2">
        <f>IF('Table 1-1a'!G279="na","na",IF('Table 1-1a'!G279="Yes",0.75,(100-'Table 1-1a'!G279)/100))</f>
        <v>0.51</v>
      </c>
      <c r="H279" s="2">
        <f>IF('Table 1-1a'!H279="na","na",IF('Table 1-1a'!H279="Yes",0.75,(100-'Table 1-1a'!H279)/100))</f>
        <v>1</v>
      </c>
      <c r="I279" s="2">
        <f>IF('Table 1-1a'!I279="na","na",IF('Table 1-1a'!I279="Yes",0.75,(100-'Table 1-1a'!I279)/100))</f>
        <v>0</v>
      </c>
      <c r="J279" s="2">
        <f>IF('Table 1-1a'!J279="na","na",IF('Table 1-1a'!J279="Yes",0.75,(100-'Table 1-1a'!J279)/100))</f>
        <v>0</v>
      </c>
      <c r="K279" s="2">
        <f>IF('Table 1-1a'!K279="na","na",IF('Table 1-1a'!K279="Yes",0.75,(100-'Table 1-1a'!K279)/100))</f>
        <v>0.51</v>
      </c>
      <c r="L279" s="2">
        <f>IF('Table 1-1a'!L279="na","na",IF('Table 1-1a'!L279="Yes",0.75,(100-'Table 1-1a'!L279)/100))</f>
        <v>0.75</v>
      </c>
    </row>
    <row r="280" spans="2:12" ht="12.75">
      <c r="B280" s="2" t="s">
        <v>277</v>
      </c>
      <c r="D280" s="12"/>
      <c r="E280" s="12"/>
      <c r="F280" s="12"/>
      <c r="G280" s="12"/>
      <c r="H280" s="12"/>
      <c r="I280" s="12"/>
      <c r="J280" s="12"/>
      <c r="K280" s="12"/>
      <c r="L280" s="12"/>
    </row>
    <row r="281" spans="2:12" ht="12.75">
      <c r="B281" s="1" t="s">
        <v>296</v>
      </c>
      <c r="C281" s="2">
        <f>IF('Table 1-1a'!C281="na","na",IF('Table 1-1a'!C281="Yes",0.75,(100-'Table 1-1a'!C281)/100))</f>
        <v>0.75</v>
      </c>
      <c r="D281" s="2">
        <f>IF('Table 1-1a'!D281="na","na",IF('Table 1-1a'!D281="Yes",0.75,(100-'Table 1-1a'!D281)/100))</f>
        <v>0.75</v>
      </c>
      <c r="E281" s="2">
        <f>IF('Table 1-1a'!E281="na","na",IF('Table 1-1a'!E281="Yes",0.75,(100-'Table 1-1a'!E281)/100))</f>
        <v>0.51</v>
      </c>
      <c r="F281" s="2">
        <f>IF('Table 1-1a'!F281="na","na",IF('Table 1-1a'!F281="Yes",0.75,(100-'Table 1-1a'!F281)/100))</f>
        <v>0.75</v>
      </c>
      <c r="G281" s="2">
        <f>IF('Table 1-1a'!G281="na","na",IF('Table 1-1a'!G281="Yes",0.75,(100-'Table 1-1a'!G281)/100))</f>
        <v>0.55</v>
      </c>
      <c r="H281" s="2">
        <f>IF('Table 1-1a'!H281="na","na",IF('Table 1-1a'!H281="Yes",0.75,(100-'Table 1-1a'!H281)/100))</f>
        <v>0.51</v>
      </c>
      <c r="I281" s="2">
        <f>IF('Table 1-1a'!I281="na","na",IF('Table 1-1a'!I281="Yes",0.75,(100-'Table 1-1a'!I281)/100))</f>
        <v>0.6</v>
      </c>
      <c r="J281" s="2">
        <f>IF('Table 1-1a'!J281="na","na",IF('Table 1-1a'!J281="Yes",0.75,(100-'Table 1-1a'!J281)/100))</f>
        <v>0</v>
      </c>
      <c r="K281" s="2">
        <f>IF('Table 1-1a'!K281="na","na",IF('Table 1-1a'!K281="Yes",0.75,(100-'Table 1-1a'!K281)/100))</f>
        <v>0.51</v>
      </c>
      <c r="L281" s="2">
        <f>IF('Table 1-1a'!L281="na","na",IF('Table 1-1a'!L281="Yes",0.75,(100-'Table 1-1a'!L281)/100))</f>
        <v>0.75</v>
      </c>
    </row>
    <row r="282" spans="2:12" ht="12.75">
      <c r="B282" s="1" t="s">
        <v>297</v>
      </c>
      <c r="C282" s="2">
        <f>IF('Table 1-1a'!C282="na","na",IF('Table 1-1a'!C282="Yes",0.75,(100-'Table 1-1a'!C282)/100))</f>
        <v>0.75</v>
      </c>
      <c r="D282" s="2">
        <f>IF('Table 1-1a'!D282="na","na",IF('Table 1-1a'!D282="Yes",0.75,(100-'Table 1-1a'!D282)/100))</f>
        <v>0.75</v>
      </c>
      <c r="E282" s="2">
        <f>IF('Table 1-1a'!E282="na","na",IF('Table 1-1a'!E282="Yes",0.75,(100-'Table 1-1a'!E282)/100))</f>
        <v>0.51</v>
      </c>
      <c r="F282" s="2">
        <f>IF('Table 1-1a'!F282="na","na",IF('Table 1-1a'!F282="Yes",0.75,(100-'Table 1-1a'!F282)/100))</f>
        <v>0.75</v>
      </c>
      <c r="G282" s="2">
        <f>IF('Table 1-1a'!G282="na","na",IF('Table 1-1a'!G282="Yes",0.75,(100-'Table 1-1a'!G282)/100))</f>
        <v>0.51</v>
      </c>
      <c r="H282" s="2">
        <f>IF('Table 1-1a'!H282="na","na",IF('Table 1-1a'!H282="Yes",0.75,(100-'Table 1-1a'!H282)/100))</f>
        <v>0.51</v>
      </c>
      <c r="I282" s="2">
        <f>IF('Table 1-1a'!I282="na","na",IF('Table 1-1a'!I282="Yes",0.75,(100-'Table 1-1a'!I282)/100))</f>
        <v>0.6</v>
      </c>
      <c r="J282" s="2">
        <f>IF('Table 1-1a'!J282="na","na",IF('Table 1-1a'!J282="Yes",0.75,(100-'Table 1-1a'!J282)/100))</f>
        <v>0</v>
      </c>
      <c r="K282" s="2">
        <f>IF('Table 1-1a'!K282="na","na",IF('Table 1-1a'!K282="Yes",0.75,(100-'Table 1-1a'!K282)/100))</f>
        <v>0.51</v>
      </c>
      <c r="L282" s="2">
        <f>IF('Table 1-1a'!L282="na","na",IF('Table 1-1a'!L282="Yes",0.75,(100-'Table 1-1a'!L282)/100))</f>
        <v>0.75</v>
      </c>
    </row>
    <row r="283" spans="2:12" ht="12.75">
      <c r="B283" s="1" t="s">
        <v>298</v>
      </c>
      <c r="C283" s="2">
        <f>IF('Table 1-1a'!C283="na","na",IF('Table 1-1a'!C283="Yes",0.75,(100-'Table 1-1a'!C283)/100))</f>
        <v>0.75</v>
      </c>
      <c r="D283" s="2">
        <f>IF('Table 1-1a'!D283="na","na",IF('Table 1-1a'!D283="Yes",0.75,(100-'Table 1-1a'!D283)/100))</f>
        <v>0.75</v>
      </c>
      <c r="E283" s="2">
        <f>IF('Table 1-1a'!E283="na","na",IF('Table 1-1a'!E283="Yes",0.75,(100-'Table 1-1a'!E283)/100))</f>
        <v>0.51</v>
      </c>
      <c r="F283" s="2">
        <f>IF('Table 1-1a'!F283="na","na",IF('Table 1-1a'!F283="Yes",0.75,(100-'Table 1-1a'!F283)/100))</f>
        <v>0.75</v>
      </c>
      <c r="G283" s="2">
        <f>IF('Table 1-1a'!G283="na","na",IF('Table 1-1a'!G283="Yes",0.75,(100-'Table 1-1a'!G283)/100))</f>
        <v>0.51</v>
      </c>
      <c r="H283" s="2">
        <f>IF('Table 1-1a'!H283="na","na",IF('Table 1-1a'!H283="Yes",0.75,(100-'Table 1-1a'!H283)/100))</f>
        <v>0.51</v>
      </c>
      <c r="I283" s="2">
        <f>IF('Table 1-1a'!I283="na","na",IF('Table 1-1a'!I283="Yes",0.75,(100-'Table 1-1a'!I283)/100))</f>
        <v>0.6</v>
      </c>
      <c r="J283" s="2">
        <f>IF('Table 1-1a'!J283="na","na",IF('Table 1-1a'!J283="Yes",0.75,(100-'Table 1-1a'!J283)/100))</f>
        <v>0</v>
      </c>
      <c r="K283" s="2">
        <f>IF('Table 1-1a'!K283="na","na",IF('Table 1-1a'!K283="Yes",0.75,(100-'Table 1-1a'!K283)/100))</f>
        <v>0.51</v>
      </c>
      <c r="L283" s="2">
        <f>IF('Table 1-1a'!L283="na","na",IF('Table 1-1a'!L283="Yes",0.75,(100-'Table 1-1a'!L283)/100))</f>
        <v>0.75</v>
      </c>
    </row>
    <row r="284" spans="2:12" ht="12.75">
      <c r="B284" s="1" t="s">
        <v>299</v>
      </c>
      <c r="C284" s="2" t="str">
        <f>IF('Table 1-1a'!C284="na","na",IF('Table 1-1a'!C284="Yes",0.75,(100-'Table 1-1a'!C284)/100))</f>
        <v>na</v>
      </c>
      <c r="D284" s="2">
        <f>IF('Table 1-1a'!D284="na","na",IF('Table 1-1a'!D284="Yes",0.75,(100-'Table 1-1a'!D284)/100))</f>
        <v>0.75</v>
      </c>
      <c r="E284" s="2">
        <f>IF('Table 1-1a'!E284="na","na",IF('Table 1-1a'!E284="Yes",0.75,(100-'Table 1-1a'!E284)/100))</f>
        <v>0.51</v>
      </c>
      <c r="F284" s="2">
        <f>IF('Table 1-1a'!F284="na","na",IF('Table 1-1a'!F284="Yes",0.75,(100-'Table 1-1a'!F284)/100))</f>
        <v>1</v>
      </c>
      <c r="G284" s="2">
        <f>IF('Table 1-1a'!G284="na","na",IF('Table 1-1a'!G284="Yes",0.75,(100-'Table 1-1a'!G284)/100))</f>
        <v>0.51</v>
      </c>
      <c r="H284" s="2">
        <f>IF('Table 1-1a'!H284="na","na",IF('Table 1-1a'!H284="Yes",0.75,(100-'Table 1-1a'!H284)/100))</f>
        <v>0.51</v>
      </c>
      <c r="I284" s="2">
        <f>IF('Table 1-1a'!I284="na","na",IF('Table 1-1a'!I284="Yes",0.75,(100-'Table 1-1a'!I284)/100))</f>
        <v>0.6</v>
      </c>
      <c r="J284" s="2" t="str">
        <f>IF('Table 1-1a'!J284="na","na",IF('Table 1-1a'!J284="Yes",0.75,(100-'Table 1-1a'!J284)/100))</f>
        <v>na</v>
      </c>
      <c r="K284" s="2">
        <f>IF('Table 1-1a'!K284="na","na",IF('Table 1-1a'!K284="Yes",0.75,(100-'Table 1-1a'!K284)/100))</f>
        <v>0.51</v>
      </c>
      <c r="L284" s="2">
        <f>IF('Table 1-1a'!L284="na","na",IF('Table 1-1a'!L284="Yes",0.75,(100-'Table 1-1a'!L284)/100))</f>
        <v>1</v>
      </c>
    </row>
    <row r="285" spans="2:12" ht="12.75">
      <c r="B285" s="1" t="s">
        <v>300</v>
      </c>
      <c r="C285" s="2" t="str">
        <f>IF('Table 1-1a'!C285="na","na",IF('Table 1-1a'!C285="Yes",0.75,(100-'Table 1-1a'!C285)/100))</f>
        <v>na</v>
      </c>
      <c r="D285" s="2">
        <f>IF('Table 1-1a'!D285="na","na",IF('Table 1-1a'!D285="Yes",0.75,(100-'Table 1-1a'!D285)/100))</f>
        <v>0.75</v>
      </c>
      <c r="E285" s="2">
        <f>IF('Table 1-1a'!E285="na","na",IF('Table 1-1a'!E285="Yes",0.75,(100-'Table 1-1a'!E285)/100))</f>
        <v>0.51</v>
      </c>
      <c r="F285" s="2">
        <f>IF('Table 1-1a'!F285="na","na",IF('Table 1-1a'!F285="Yes",0.75,(100-'Table 1-1a'!F285)/100))</f>
        <v>1</v>
      </c>
      <c r="G285" s="2">
        <f>IF('Table 1-1a'!G285="na","na",IF('Table 1-1a'!G285="Yes",0.75,(100-'Table 1-1a'!G285)/100))</f>
        <v>1</v>
      </c>
      <c r="H285" s="2">
        <f>IF('Table 1-1a'!H285="na","na",IF('Table 1-1a'!H285="Yes",0.75,(100-'Table 1-1a'!H285)/100))</f>
        <v>0.51</v>
      </c>
      <c r="I285" s="2">
        <f>IF('Table 1-1a'!I285="na","na",IF('Table 1-1a'!I285="Yes",0.75,(100-'Table 1-1a'!I285)/100))</f>
        <v>0.6</v>
      </c>
      <c r="J285" s="2" t="str">
        <f>IF('Table 1-1a'!J285="na","na",IF('Table 1-1a'!J285="Yes",0.75,(100-'Table 1-1a'!J285)/100))</f>
        <v>na</v>
      </c>
      <c r="K285" s="2">
        <f>IF('Table 1-1a'!K285="na","na",IF('Table 1-1a'!K285="Yes",0.75,(100-'Table 1-1a'!K285)/100))</f>
        <v>0.51</v>
      </c>
      <c r="L285" s="2">
        <f>IF('Table 1-1a'!L285="na","na",IF('Table 1-1a'!L285="Yes",0.75,(100-'Table 1-1a'!L285)/100))</f>
        <v>1</v>
      </c>
    </row>
    <row r="286" spans="2:12" ht="12.75">
      <c r="B286" s="1" t="s">
        <v>301</v>
      </c>
      <c r="C286" s="2" t="str">
        <f>IF('Table 1-1a'!C286="na","na",IF('Table 1-1a'!C286="Yes",0.75,(100-'Table 1-1a'!C286)/100))</f>
        <v>na</v>
      </c>
      <c r="D286" s="2">
        <f>IF('Table 1-1a'!D286="na","na",IF('Table 1-1a'!D286="Yes",0.75,(100-'Table 1-1a'!D286)/100))</f>
        <v>0.75</v>
      </c>
      <c r="E286" s="2">
        <f>IF('Table 1-1a'!E286="na","na",IF('Table 1-1a'!E286="Yes",0.75,(100-'Table 1-1a'!E286)/100))</f>
        <v>0.51</v>
      </c>
      <c r="F286" s="2">
        <f>IF('Table 1-1a'!F286="na","na",IF('Table 1-1a'!F286="Yes",0.75,(100-'Table 1-1a'!F286)/100))</f>
        <v>1</v>
      </c>
      <c r="G286" s="2">
        <f>IF('Table 1-1a'!G286="na","na",IF('Table 1-1a'!G286="Yes",0.75,(100-'Table 1-1a'!G286)/100))</f>
        <v>1</v>
      </c>
      <c r="H286" s="2">
        <f>IF('Table 1-1a'!H286="na","na",IF('Table 1-1a'!H286="Yes",0.75,(100-'Table 1-1a'!H286)/100))</f>
        <v>0.51</v>
      </c>
      <c r="I286" s="2">
        <f>IF('Table 1-1a'!I286="na","na",IF('Table 1-1a'!I286="Yes",0.75,(100-'Table 1-1a'!I286)/100))</f>
        <v>0.6</v>
      </c>
      <c r="J286" s="2" t="str">
        <f>IF('Table 1-1a'!J286="na","na",IF('Table 1-1a'!J286="Yes",0.75,(100-'Table 1-1a'!J286)/100))</f>
        <v>na</v>
      </c>
      <c r="K286" s="2">
        <f>IF('Table 1-1a'!K286="na","na",IF('Table 1-1a'!K286="Yes",0.75,(100-'Table 1-1a'!K286)/100))</f>
        <v>0.51</v>
      </c>
      <c r="L286" s="2">
        <f>IF('Table 1-1a'!L286="na","na",IF('Table 1-1a'!L286="Yes",0.75,(100-'Table 1-1a'!L286)/100))</f>
        <v>1</v>
      </c>
    </row>
    <row r="287" spans="2:12" ht="12.75">
      <c r="B287" s="1" t="s">
        <v>302</v>
      </c>
      <c r="C287" s="2">
        <f>IF('Table 1-1a'!C287="na","na",IF('Table 1-1a'!C287="Yes",0.75,(100-'Table 1-1a'!C287)/100))</f>
        <v>0.5</v>
      </c>
      <c r="D287" s="2">
        <f>IF('Table 1-1a'!D287="na","na",IF('Table 1-1a'!D287="Yes",0.75,(100-'Table 1-1a'!D287)/100))</f>
        <v>0.75</v>
      </c>
      <c r="E287" s="2">
        <f>IF('Table 1-1a'!E287="na","na",IF('Table 1-1a'!E287="Yes",0.75,(100-'Table 1-1a'!E287)/100))</f>
        <v>0.51</v>
      </c>
      <c r="F287" s="2">
        <f>IF('Table 1-1a'!F287="na","na",IF('Table 1-1a'!F287="Yes",0.75,(100-'Table 1-1a'!F287)/100))</f>
        <v>0.51</v>
      </c>
      <c r="G287" s="2">
        <f>IF('Table 1-1a'!G287="na","na",IF('Table 1-1a'!G287="Yes",0.75,(100-'Table 1-1a'!G287)/100))</f>
        <v>0.51</v>
      </c>
      <c r="H287" s="2">
        <f>IF('Table 1-1a'!H287="na","na",IF('Table 1-1a'!H287="Yes",0.75,(100-'Table 1-1a'!H287)/100))</f>
        <v>1</v>
      </c>
      <c r="I287" s="2">
        <f>IF('Table 1-1a'!I287="na","na",IF('Table 1-1a'!I287="Yes",0.75,(100-'Table 1-1a'!I287)/100))</f>
        <v>0.6</v>
      </c>
      <c r="J287" s="2">
        <f>IF('Table 1-1a'!J287="na","na",IF('Table 1-1a'!J287="Yes",0.75,(100-'Table 1-1a'!J287)/100))</f>
        <v>0</v>
      </c>
      <c r="K287" s="2">
        <f>IF('Table 1-1a'!K287="na","na",IF('Table 1-1a'!K287="Yes",0.75,(100-'Table 1-1a'!K287)/100))</f>
        <v>0.51</v>
      </c>
      <c r="L287" s="2">
        <f>IF('Table 1-1a'!L287="na","na",IF('Table 1-1a'!L287="Yes",0.75,(100-'Table 1-1a'!L287)/100))</f>
        <v>1</v>
      </c>
    </row>
    <row r="288" spans="2:12" ht="12.75">
      <c r="B288" s="1" t="s">
        <v>303</v>
      </c>
      <c r="C288" s="2">
        <f>IF('Table 1-1a'!C288="na","na",IF('Table 1-1a'!C288="Yes",0.75,(100-'Table 1-1a'!C288)/100))</f>
        <v>0.75</v>
      </c>
      <c r="D288" s="2">
        <f>IF('Table 1-1a'!D288="na","na",IF('Table 1-1a'!D288="Yes",0.75,(100-'Table 1-1a'!D288)/100))</f>
        <v>0.75</v>
      </c>
      <c r="E288" s="2">
        <f>IF('Table 1-1a'!E288="na","na",IF('Table 1-1a'!E288="Yes",0.75,(100-'Table 1-1a'!E288)/100))</f>
        <v>0.51</v>
      </c>
      <c r="F288" s="2">
        <f>IF('Table 1-1a'!F288="na","na",IF('Table 1-1a'!F288="Yes",0.75,(100-'Table 1-1a'!F288)/100))</f>
        <v>0.51</v>
      </c>
      <c r="G288" s="2">
        <f>IF('Table 1-1a'!G288="na","na",IF('Table 1-1a'!G288="Yes",0.75,(100-'Table 1-1a'!G288)/100))</f>
        <v>1</v>
      </c>
      <c r="H288" s="2">
        <f>IF('Table 1-1a'!H288="na","na",IF('Table 1-1a'!H288="Yes",0.75,(100-'Table 1-1a'!H288)/100))</f>
        <v>1</v>
      </c>
      <c r="I288" s="2">
        <f>IF('Table 1-1a'!I288="na","na",IF('Table 1-1a'!I288="Yes",0.75,(100-'Table 1-1a'!I288)/100))</f>
        <v>0.6</v>
      </c>
      <c r="J288" s="2">
        <f>IF('Table 1-1a'!J288="na","na",IF('Table 1-1a'!J288="Yes",0.75,(100-'Table 1-1a'!J288)/100))</f>
        <v>0</v>
      </c>
      <c r="K288" s="2">
        <f>IF('Table 1-1a'!K288="na","na",IF('Table 1-1a'!K288="Yes",0.75,(100-'Table 1-1a'!K288)/100))</f>
        <v>0.51</v>
      </c>
      <c r="L288" s="2">
        <f>IF('Table 1-1a'!L288="na","na",IF('Table 1-1a'!L288="Yes",0.75,(100-'Table 1-1a'!L288)/100))</f>
        <v>0.75</v>
      </c>
    </row>
    <row r="289" spans="2:12" ht="12.75">
      <c r="B289" s="1" t="s">
        <v>304</v>
      </c>
      <c r="C289" s="2">
        <f>IF('Table 1-1a'!C289="na","na",IF('Table 1-1a'!C289="Yes",0.75,(100-'Table 1-1a'!C289)/100))</f>
        <v>0.75</v>
      </c>
      <c r="D289" s="2">
        <f>IF('Table 1-1a'!D289="na","na",IF('Table 1-1a'!D289="Yes",0.75,(100-'Table 1-1a'!D289)/100))</f>
        <v>0.75</v>
      </c>
      <c r="E289" s="2">
        <f>IF('Table 1-1a'!E289="na","na",IF('Table 1-1a'!E289="Yes",0.75,(100-'Table 1-1a'!E289)/100))</f>
        <v>0.51</v>
      </c>
      <c r="F289" s="2">
        <f>IF('Table 1-1a'!F289="na","na",IF('Table 1-1a'!F289="Yes",0.75,(100-'Table 1-1a'!F289)/100))</f>
        <v>0.75</v>
      </c>
      <c r="G289" s="2">
        <f>IF('Table 1-1a'!G289="na","na",IF('Table 1-1a'!G289="Yes",0.75,(100-'Table 1-1a'!G289)/100))</f>
        <v>0.51</v>
      </c>
      <c r="H289" s="2">
        <f>IF('Table 1-1a'!H289="na","na",IF('Table 1-1a'!H289="Yes",0.75,(100-'Table 1-1a'!H289)/100))</f>
        <v>0.75</v>
      </c>
      <c r="I289" s="2">
        <f>IF('Table 1-1a'!I289="na","na",IF('Table 1-1a'!I289="Yes",0.75,(100-'Table 1-1a'!I289)/100))</f>
        <v>0.6</v>
      </c>
      <c r="J289" s="2">
        <f>IF('Table 1-1a'!J289="na","na",IF('Table 1-1a'!J289="Yes",0.75,(100-'Table 1-1a'!J289)/100))</f>
        <v>0</v>
      </c>
      <c r="K289" s="2">
        <f>IF('Table 1-1a'!K289="na","na",IF('Table 1-1a'!K289="Yes",0.75,(100-'Table 1-1a'!K289)/100))</f>
        <v>0.51</v>
      </c>
      <c r="L289" s="2">
        <f>IF('Table 1-1a'!L289="na","na",IF('Table 1-1a'!L289="Yes",0.75,(100-'Table 1-1a'!L289)/100))</f>
        <v>0.49</v>
      </c>
    </row>
    <row r="290" spans="2:12" ht="12.75">
      <c r="B290" s="1" t="s">
        <v>305</v>
      </c>
      <c r="C290" s="2">
        <f>IF('Table 1-1a'!C290="na","na",IF('Table 1-1a'!C290="Yes",0.75,(100-'Table 1-1a'!C290)/100))</f>
        <v>0.75</v>
      </c>
      <c r="D290" s="2">
        <f>IF('Table 1-1a'!D290="na","na",IF('Table 1-1a'!D290="Yes",0.75,(100-'Table 1-1a'!D290)/100))</f>
        <v>0.75</v>
      </c>
      <c r="E290" s="2">
        <f>IF('Table 1-1a'!E290="na","na",IF('Table 1-1a'!E290="Yes",0.75,(100-'Table 1-1a'!E290)/100))</f>
        <v>0.51</v>
      </c>
      <c r="F290" s="2">
        <f>IF('Table 1-1a'!F290="na","na",IF('Table 1-1a'!F290="Yes",0.75,(100-'Table 1-1a'!F290)/100))</f>
        <v>0</v>
      </c>
      <c r="G290" s="2">
        <f>IF('Table 1-1a'!G290="na","na",IF('Table 1-1a'!G290="Yes",0.75,(100-'Table 1-1a'!G290)/100))</f>
        <v>0.51</v>
      </c>
      <c r="H290" s="2">
        <f>IF('Table 1-1a'!H290="na","na",IF('Table 1-1a'!H290="Yes",0.75,(100-'Table 1-1a'!H290)/100))</f>
        <v>0.75</v>
      </c>
      <c r="I290" s="2">
        <f>IF('Table 1-1a'!I290="na","na",IF('Table 1-1a'!I290="Yes",0.75,(100-'Table 1-1a'!I290)/100))</f>
        <v>0</v>
      </c>
      <c r="J290" s="2">
        <f>IF('Table 1-1a'!J290="na","na",IF('Table 1-1a'!J290="Yes",0.75,(100-'Table 1-1a'!J290)/100))</f>
        <v>0</v>
      </c>
      <c r="K290" s="2">
        <f>IF('Table 1-1a'!K290="na","na",IF('Table 1-1a'!K290="Yes",0.75,(100-'Table 1-1a'!K290)/100))</f>
        <v>0.51</v>
      </c>
      <c r="L290" s="2">
        <f>IF('Table 1-1a'!L290="na","na",IF('Table 1-1a'!L290="Yes",0.75,(100-'Table 1-1a'!L290)/100))</f>
        <v>0.75</v>
      </c>
    </row>
    <row r="291" spans="2:12" ht="12.75">
      <c r="B291" s="1" t="s">
        <v>306</v>
      </c>
      <c r="C291" s="2">
        <f>IF('Table 1-1a'!C291="na","na",IF('Table 1-1a'!C291="Yes",0.75,(100-'Table 1-1a'!C291)/100))</f>
        <v>0.75</v>
      </c>
      <c r="D291" s="2">
        <f>IF('Table 1-1a'!D291="na","na",IF('Table 1-1a'!D291="Yes",0.75,(100-'Table 1-1a'!D291)/100))</f>
        <v>0.75</v>
      </c>
      <c r="E291" s="2">
        <f>IF('Table 1-1a'!E291="na","na",IF('Table 1-1a'!E291="Yes",0.75,(100-'Table 1-1a'!E291)/100))</f>
        <v>0.51</v>
      </c>
      <c r="F291" s="2">
        <f>IF('Table 1-1a'!F291="na","na",IF('Table 1-1a'!F291="Yes",0.75,(100-'Table 1-1a'!F291)/100))</f>
        <v>0</v>
      </c>
      <c r="G291" s="2">
        <f>IF('Table 1-1a'!G291="na","na",IF('Table 1-1a'!G291="Yes",0.75,(100-'Table 1-1a'!G291)/100))</f>
        <v>0.51</v>
      </c>
      <c r="H291" s="2">
        <f>IF('Table 1-1a'!H291="na","na",IF('Table 1-1a'!H291="Yes",0.75,(100-'Table 1-1a'!H291)/100))</f>
        <v>1</v>
      </c>
      <c r="I291" s="2">
        <f>IF('Table 1-1a'!I291="na","na",IF('Table 1-1a'!I291="Yes",0.75,(100-'Table 1-1a'!I291)/100))</f>
        <v>0</v>
      </c>
      <c r="J291" s="2">
        <f>IF('Table 1-1a'!J291="na","na",IF('Table 1-1a'!J291="Yes",0.75,(100-'Table 1-1a'!J291)/100))</f>
        <v>0</v>
      </c>
      <c r="K291" s="2">
        <f>IF('Table 1-1a'!K291="na","na",IF('Table 1-1a'!K291="Yes",0.75,(100-'Table 1-1a'!K291)/100))</f>
        <v>0.51</v>
      </c>
      <c r="L291" s="2">
        <f>IF('Table 1-1a'!L291="na","na",IF('Table 1-1a'!L291="Yes",0.75,(100-'Table 1-1a'!L291)/100))</f>
        <v>0.75</v>
      </c>
    </row>
    <row r="292" spans="2:12" ht="12.75">
      <c r="B292" s="1" t="s">
        <v>288</v>
      </c>
      <c r="D292" s="9"/>
      <c r="H292" s="9"/>
      <c r="I292" s="9"/>
      <c r="J292" s="15"/>
      <c r="L292" s="15"/>
    </row>
    <row r="294" spans="1:12" ht="12.75">
      <c r="A294" s="18">
        <v>11</v>
      </c>
      <c r="B294" s="1" t="s">
        <v>383</v>
      </c>
      <c r="C294" s="5">
        <f>IF('Table 1-1a'!C294="No",0,IF('Table 1-1a'!C294="Yes",1,IF('Table 1-1a'!C294="na","na",1)))</f>
        <v>1</v>
      </c>
      <c r="D294" s="5">
        <f>IF('Table 1-1a'!D294="No",0,IF('Table 1-1a'!D294="Yes",1,IF('Table 1-1a'!D294="na","na",1)))</f>
        <v>0</v>
      </c>
      <c r="E294" s="5">
        <f>IF('Table 1-1a'!E294="No",0,IF('Table 1-1a'!E294="Yes",1,IF('Table 1-1a'!E294="na","na",1)))</f>
        <v>0</v>
      </c>
      <c r="F294" s="5">
        <f>IF('Table 1-1a'!F294="No",0,IF('Table 1-1a'!F294="Yes",1,IF('Table 1-1a'!F294="na","na",1)))</f>
        <v>1</v>
      </c>
      <c r="G294" s="5">
        <f>IF('Table 1-1a'!G294="No",0,IF('Table 1-1a'!G294="Yes",1,IF('Table 1-1a'!G294="na","na",1)))</f>
        <v>1</v>
      </c>
      <c r="H294" s="5">
        <f>IF('Table 1-1a'!H294="No",0,IF('Table 1-1a'!H294="Yes",1,IF('Table 1-1a'!H294="na","na",1)))</f>
        <v>0</v>
      </c>
      <c r="I294" s="5">
        <f>IF('Table 1-1a'!I294="No",0,IF('Table 1-1a'!I294="Yes",1,IF('Table 1-1a'!I294="na","na",1)))</f>
        <v>0</v>
      </c>
      <c r="J294" s="5">
        <f>IF('Table 1-1a'!J294="No",0,IF('Table 1-1a'!J294="Yes",1,IF('Table 1-1a'!J294="na","na",1)))</f>
        <v>0</v>
      </c>
      <c r="K294" s="5">
        <f>IF('Table 1-1a'!K294="No",0,IF('Table 1-1a'!K294="Yes",1,IF('Table 1-1a'!K294="na","na",1)))</f>
        <v>0</v>
      </c>
      <c r="L294" s="5">
        <f>IF('Table 1-1a'!L294="No",0,IF('Table 1-1a'!L294="Yes",1,IF('Table 1-1a'!L294="na","na",1)))</f>
        <v>0</v>
      </c>
    </row>
    <row r="296" spans="1:2" ht="12.75">
      <c r="A296" s="18">
        <v>12</v>
      </c>
      <c r="B296" s="5" t="s">
        <v>384</v>
      </c>
    </row>
    <row r="297" spans="2:12" ht="25.5">
      <c r="B297" s="2" t="s">
        <v>385</v>
      </c>
      <c r="C297" s="1" t="s">
        <v>200</v>
      </c>
      <c r="D297" s="9" t="s">
        <v>9</v>
      </c>
      <c r="E297" s="1" t="s">
        <v>26</v>
      </c>
      <c r="F297" s="1" t="s">
        <v>39</v>
      </c>
      <c r="G297" s="9" t="s">
        <v>55</v>
      </c>
      <c r="H297" s="9" t="s">
        <v>76</v>
      </c>
      <c r="I297" s="9" t="s">
        <v>96</v>
      </c>
      <c r="J297" s="9" t="s">
        <v>110</v>
      </c>
      <c r="K297" s="2" t="s">
        <v>123</v>
      </c>
      <c r="L297" s="9" t="s">
        <v>158</v>
      </c>
    </row>
    <row r="298" spans="2:12" ht="12.75">
      <c r="B298" s="2" t="s">
        <v>386</v>
      </c>
      <c r="C298" s="1">
        <f>IF('Table 1-1a'!C298="","",IF('Table 1-1a'!C298="Publicly owned/publicly operated",1,IF('Table 1-1a'!C298="Publicly owned/privately operated",0.5,0)))</f>
        <v>1</v>
      </c>
      <c r="D298" s="1">
        <f>IF('Table 1-1a'!D298="Publicly owned/publicly operated",1,IF('Table 1-1a'!D298="Publicly owned/privately operated",0.5,0))</f>
        <v>0.5</v>
      </c>
      <c r="E298" s="1">
        <f>IF('Table 1-1a'!E298="Publicly owned/publicly operated",1,IF('Table 1-1a'!E298="Publicly owned/privately operated",0.5,0))</f>
        <v>1</v>
      </c>
      <c r="F298" s="1">
        <f>IF('Table 1-1a'!F298="Publicly owned/publicly operated",1,IF('Table 1-1a'!F298="Publicly owned/privately operated",0.5,0))</f>
        <v>1</v>
      </c>
      <c r="G298" s="1">
        <f>IF('Table 1-1a'!G298="Publicly owned/publicly operated",1,IF('Table 1-1a'!G298="Publicly owned/privately operated",0.5,0))</f>
        <v>0.5</v>
      </c>
      <c r="H298" s="1">
        <f>IF('Table 1-1a'!H298="Publicly owned/publicly operated",1,IF('Table 1-1a'!H298="Publicly owned/privately operated",0.5,0))</f>
        <v>1</v>
      </c>
      <c r="I298" s="1">
        <f>IF('Table 1-1a'!I298="Publicly owned/publicly operated",1,IF('Table 1-1a'!I298="Publicly owned/privately operated",0.5,0))</f>
        <v>1</v>
      </c>
      <c r="J298" s="1">
        <f>IF('Table 1-1a'!J298="Publicly owned/publicly operated",1,IF('Table 1-1a'!J298="Publicly owned/privately operated",0.5,0))</f>
        <v>0.5</v>
      </c>
      <c r="K298" s="1">
        <f>IF('Table 1-1a'!K298="Publicly owned/publicly operated",1,IF('Table 1-1a'!K298="Publicly owned/privately operated",0.5,0))</f>
        <v>0</v>
      </c>
      <c r="L298" s="1">
        <f>IF('Table 1-1a'!L298="Publicly owned/publicly operated",1,IF('Table 1-1a'!L298="Publicly owned/privately operated",0.5,0))</f>
        <v>1</v>
      </c>
    </row>
    <row r="299" spans="2:11" ht="12.75">
      <c r="B299" s="2" t="s">
        <v>387</v>
      </c>
      <c r="K299" s="9"/>
    </row>
    <row r="300" spans="2:11" ht="12.75">
      <c r="B300" s="2" t="s">
        <v>388</v>
      </c>
      <c r="D300" s="9"/>
      <c r="J300" s="9"/>
      <c r="K300" s="9"/>
    </row>
    <row r="301" spans="2:12" ht="12.75">
      <c r="B301" s="2" t="s">
        <v>385</v>
      </c>
      <c r="D301" s="1"/>
      <c r="E301" s="1"/>
      <c r="F301" s="1"/>
      <c r="G301" s="1"/>
      <c r="H301" s="1"/>
      <c r="I301" s="1"/>
      <c r="J301" s="1"/>
      <c r="K301" s="1"/>
      <c r="L301" s="1"/>
    </row>
    <row r="302" spans="2:12" ht="12.75">
      <c r="B302" s="2" t="s">
        <v>386</v>
      </c>
      <c r="C302" s="1">
        <f>IF('Table 1-1a'!C302="","",IF('Table 1-1a'!C302="Publicly owned/publicly operated",1,IF('Table 1-1a'!C302="Publicly owned/privately operated",0.5,0)))</f>
      </c>
      <c r="D302" s="1">
        <f>IF('Table 1-1a'!D302="","",IF('Table 1-1a'!D302="Publicly owned/publicly operated",1,IF('Table 1-1a'!D302="Publicly owned/privately operated",0.5,0)))</f>
        <v>0.5</v>
      </c>
      <c r="E302" s="1">
        <f>IF('Table 1-1a'!E302="","",IF('Table 1-1a'!E302="Publicly owned/publicly operated",1,IF('Table 1-1a'!E302="Publicly owned/privately operated",0.5,0)))</f>
        <v>1</v>
      </c>
      <c r="F302" s="1">
        <f>IF('Table 1-1a'!F302="","",IF('Table 1-1a'!F302="Publicly owned/publicly operated",1,IF('Table 1-1a'!F302="Publicly owned/privately operated",0.5,0)))</f>
        <v>1</v>
      </c>
      <c r="G302" s="1">
        <f>IF('Table 1-1a'!G302="","",IF('Table 1-1a'!G302="Publicly owned/publicly operated",1,IF('Table 1-1a'!G302="Publicly owned/privately operated",0.5,0)))</f>
        <v>0.5</v>
      </c>
      <c r="H302" s="1">
        <f>IF('Table 1-1a'!H302="","",IF('Table 1-1a'!H302="Publicly owned/publicly operated",1,IF('Table 1-1a'!H302="Publicly owned/privately operated",0.5,0)))</f>
        <v>1</v>
      </c>
      <c r="I302" s="1">
        <f>IF('Table 1-1a'!I302="","",IF('Table 1-1a'!I302="Publicly owned/publicly operated",1,IF('Table 1-1a'!I302="Publicly owned/privately operated",0.5,0)))</f>
        <v>1</v>
      </c>
      <c r="J302" s="1">
        <f>IF('Table 1-1a'!J302="","",IF('Table 1-1a'!J302="Publicly owned/publicly operated",1,IF('Table 1-1a'!J302="Publicly owned/privately operated",0.5,0)))</f>
        <v>1</v>
      </c>
      <c r="K302" s="1">
        <f>IF('Table 1-1a'!K302="","",IF('Table 1-1a'!K302="Publicly owned/publicly operated",1,IF('Table 1-1a'!K302="Publicly owned/privately operated",0.5,0)))</f>
        <v>0</v>
      </c>
      <c r="L302" s="1">
        <f>IF('Table 1-1a'!L302="","",IF('Table 1-1a'!L302="Publicly owned/publicly operated",1,IF('Table 1-1a'!L302="Publicly owned/privately operated",0.5,0)))</f>
        <v>1</v>
      </c>
    </row>
    <row r="303" spans="2:11" ht="12.75">
      <c r="B303" s="2" t="s">
        <v>387</v>
      </c>
      <c r="K303" s="9"/>
    </row>
    <row r="304" spans="2:11" ht="12.75">
      <c r="B304" s="2" t="s">
        <v>388</v>
      </c>
      <c r="D304" s="9"/>
      <c r="K304" s="9"/>
    </row>
    <row r="305" spans="2:12" ht="12.75">
      <c r="B305" s="2" t="s">
        <v>385</v>
      </c>
      <c r="D305" s="1"/>
      <c r="E305" s="1"/>
      <c r="F305" s="1"/>
      <c r="G305" s="1"/>
      <c r="H305" s="1"/>
      <c r="I305" s="1"/>
      <c r="J305" s="1"/>
      <c r="K305" s="1"/>
      <c r="L305" s="1"/>
    </row>
    <row r="306" spans="2:12" ht="12.75">
      <c r="B306" s="2" t="s">
        <v>386</v>
      </c>
      <c r="C306" s="1">
        <f>IF('Table 1-1a'!C306="","",IF('Table 1-1a'!C306="Publicly owned/publicly operated",1,IF('Table 1-1a'!C306="Publicly owned/privately operated",0.5,0)))</f>
      </c>
      <c r="D306" s="1">
        <f>IF('Table 1-1a'!D306="","",IF('Table 1-1a'!D306="Publicly owned/publicly operated",1,IF('Table 1-1a'!D306="Publicly owned/privately operated",0.5,0)))</f>
        <v>0.5</v>
      </c>
      <c r="E306" s="1">
        <f>IF('Table 1-1a'!E306="","",IF('Table 1-1a'!E306="Publicly owned/publicly operated",1,IF('Table 1-1a'!E306="Publicly owned/privately operated",0.5,0)))</f>
        <v>1</v>
      </c>
      <c r="F306" s="1">
        <f>IF('Table 1-1a'!F306="","",IF('Table 1-1a'!F306="Publicly owned/publicly operated",1,IF('Table 1-1a'!F306="Publicly owned/privately operated",0.5,0)))</f>
        <v>1</v>
      </c>
      <c r="G306" s="1">
        <f>IF('Table 1-1a'!G306="","",IF('Table 1-1a'!G306="Publicly owned/publicly operated",1,IF('Table 1-1a'!G306="Publicly owned/privately operated",0.5,0)))</f>
        <v>0.5</v>
      </c>
      <c r="H306" s="1">
        <f>IF('Table 1-1a'!H306="","",IF('Table 1-1a'!H306="Publicly owned/publicly operated",1,IF('Table 1-1a'!H306="Publicly owned/privately operated",0.5,0)))</f>
      </c>
      <c r="I306" s="1">
        <f>IF('Table 1-1a'!I306="","",IF('Table 1-1a'!I306="Publicly owned/publicly operated",1,IF('Table 1-1a'!I306="Publicly owned/privately operated",0.5,0)))</f>
        <v>1</v>
      </c>
      <c r="J306" s="1">
        <f>IF('Table 1-1a'!J306="","",IF('Table 1-1a'!J306="Publicly owned/publicly operated",1,IF('Table 1-1a'!J306="Publicly owned/privately operated",0.5,0)))</f>
      </c>
      <c r="K306" s="1">
        <f>IF('Table 1-1a'!K306="","",IF('Table 1-1a'!K306="Publicly owned/publicly operated",1,IF('Table 1-1a'!K306="Publicly owned/privately operated",0.5,0)))</f>
        <v>0</v>
      </c>
      <c r="L306" s="1">
        <f>IF('Table 1-1a'!L306="","",IF('Table 1-1a'!L306="Publicly owned/publicly operated",1,IF('Table 1-1a'!L306="Publicly owned/privately operated",0.5,0)))</f>
        <v>1</v>
      </c>
    </row>
    <row r="307" spans="2:11" ht="12.75">
      <c r="B307" s="2" t="s">
        <v>387</v>
      </c>
      <c r="K307" s="9"/>
    </row>
    <row r="308" spans="2:11" ht="12.75">
      <c r="B308" s="2" t="s">
        <v>388</v>
      </c>
      <c r="D308" s="9"/>
      <c r="K308" s="9"/>
    </row>
    <row r="309" spans="2:12" ht="12.75">
      <c r="B309" s="2" t="s">
        <v>385</v>
      </c>
      <c r="D309" s="1"/>
      <c r="E309" s="1"/>
      <c r="F309" s="9"/>
      <c r="G309" s="9"/>
      <c r="H309" s="9"/>
      <c r="I309" s="1"/>
      <c r="J309" s="9"/>
      <c r="K309" s="1"/>
      <c r="L309" s="1"/>
    </row>
    <row r="310" spans="2:12" ht="12.75">
      <c r="B310" s="2" t="s">
        <v>386</v>
      </c>
      <c r="C310" s="1">
        <f>IF('Table 1-1a'!C310="","",IF('Table 1-1a'!C310="Publicly owned/publicly operated",1,IF('Table 1-1a'!C310="Publicly owned/privately operated",0.5,0)))</f>
      </c>
      <c r="D310" s="1">
        <f>IF('Table 1-1a'!D310="","",IF('Table 1-1a'!D310="Publicly owned/publicly operated",1,IF('Table 1-1a'!D310="Publicly owned/privately operated",0.5,0)))</f>
        <v>1</v>
      </c>
      <c r="E310" s="1">
        <f>IF('Table 1-1a'!E310="","",IF('Table 1-1a'!E310="Publicly owned/publicly operated",1,IF('Table 1-1a'!E310="Publicly owned/privately operated",0.5,0)))</f>
        <v>1</v>
      </c>
      <c r="F310" s="1">
        <f>IF('Table 1-1a'!F310="","",IF('Table 1-1a'!F310="Publicly owned/publicly operated",1,IF('Table 1-1a'!F310="Publicly owned/privately operated",0.5,0)))</f>
        <v>1</v>
      </c>
      <c r="G310" s="1">
        <f>IF('Table 1-1a'!G310="","",IF('Table 1-1a'!G310="Publicly owned/publicly operated",1,IF('Table 1-1a'!G310="Publicly owned/privately operated",0.5,0)))</f>
        <v>0.5</v>
      </c>
      <c r="H310" s="1">
        <f>IF('Table 1-1a'!H310="","",IF('Table 1-1a'!H310="Publicly owned/publicly operated",1,IF('Table 1-1a'!H310="Publicly owned/privately operated",0.5,0)))</f>
      </c>
      <c r="I310" s="1">
        <f>IF('Table 1-1a'!I310="","",IF('Table 1-1a'!I310="Publicly owned/publicly operated",1,IF('Table 1-1a'!I310="Publicly owned/privately operated",0.5,0)))</f>
        <v>1</v>
      </c>
      <c r="J310" s="1">
        <f>IF('Table 1-1a'!J310="","",IF('Table 1-1a'!J310="Publicly owned/publicly operated",1,IF('Table 1-1a'!J310="Publicly owned/privately operated",0.5,0)))</f>
      </c>
      <c r="K310" s="1">
        <f>IF('Table 1-1a'!K310="","",IF('Table 1-1a'!K310="Publicly owned/publicly operated",1,IF('Table 1-1a'!K310="Publicly owned/privately operated",0.5,0)))</f>
        <v>0</v>
      </c>
      <c r="L310" s="1">
        <f>IF('Table 1-1a'!L310="","",IF('Table 1-1a'!L310="Publicly owned/publicly operated",1,IF('Table 1-1a'!L310="Publicly owned/privately operated",0.5,0)))</f>
        <v>1</v>
      </c>
    </row>
    <row r="311" spans="2:11" ht="12.75">
      <c r="B311" s="2" t="s">
        <v>387</v>
      </c>
      <c r="K311" s="9"/>
    </row>
    <row r="312" spans="2:11" ht="12.75">
      <c r="B312" s="2" t="s">
        <v>388</v>
      </c>
      <c r="K312" s="9"/>
    </row>
    <row r="313" spans="2:12" ht="12.75">
      <c r="B313" s="2" t="s">
        <v>385</v>
      </c>
      <c r="D313" s="1"/>
      <c r="E313" s="1"/>
      <c r="F313" s="9"/>
      <c r="G313" s="9"/>
      <c r="H313" s="9"/>
      <c r="I313" s="1"/>
      <c r="J313" s="9"/>
      <c r="K313" s="1"/>
      <c r="L313" s="9"/>
    </row>
    <row r="314" spans="2:12" ht="12.75">
      <c r="B314" s="2" t="s">
        <v>386</v>
      </c>
      <c r="C314" s="1">
        <f>IF('Table 1-1a'!C314="","",IF('Table 1-1a'!C314="Publicly owned/publicly operated",1,IF('Table 1-1a'!C314="Publicly owned/privately operated",0.5,0)))</f>
      </c>
      <c r="D314" s="1">
        <f>IF('Table 1-1a'!D314="","",IF('Table 1-1a'!D314="Publicly owned/publicly operated",1,IF('Table 1-1a'!D314="Publicly owned/privately operated",0.5,0)))</f>
        <v>1</v>
      </c>
      <c r="E314" s="1">
        <f>IF('Table 1-1a'!E314="","",IF('Table 1-1a'!E314="Publicly owned/publicly operated",1,IF('Table 1-1a'!E314="Publicly owned/privately operated",0.5,0)))</f>
        <v>1</v>
      </c>
      <c r="F314" s="1">
        <f>IF('Table 1-1a'!F314="","",IF('Table 1-1a'!F314="Publicly owned/publicly operated",1,IF('Table 1-1a'!F314="Publicly owned/privately operated",0.5,0)))</f>
        <v>1</v>
      </c>
      <c r="G314" s="1">
        <f>IF('Table 1-1a'!G314="","",IF('Table 1-1a'!G314="Publicly owned/publicly operated",1,IF('Table 1-1a'!G314="Publicly owned/privately operated",0.5,0)))</f>
        <v>0.5</v>
      </c>
      <c r="H314" s="1">
        <f>IF('Table 1-1a'!H314="","",IF('Table 1-1a'!H314="Publicly owned/publicly operated",1,IF('Table 1-1a'!H314="Publicly owned/privately operated",0.5,0)))</f>
      </c>
      <c r="I314" s="1">
        <f>IF('Table 1-1a'!I314="","",IF('Table 1-1a'!I314="Publicly owned/publicly operated",1,IF('Table 1-1a'!I314="Publicly owned/privately operated",0.5,0)))</f>
        <v>1</v>
      </c>
      <c r="J314" s="1">
        <f>IF('Table 1-1a'!J314="","",IF('Table 1-1a'!J314="Publicly owned/publicly operated",1,IF('Table 1-1a'!J314="Publicly owned/privately operated",0.5,0)))</f>
      </c>
      <c r="K314" s="1">
        <f>IF('Table 1-1a'!K314="","",IF('Table 1-1a'!K314="Publicly owned/publicly operated",1,IF('Table 1-1a'!K314="Publicly owned/privately operated",0.5,0)))</f>
        <v>0</v>
      </c>
      <c r="L314" s="1">
        <f>IF('Table 1-1a'!L314="","",IF('Table 1-1a'!L314="Publicly owned/publicly operated",1,IF('Table 1-1a'!L314="Publicly owned/privately operated",0.5,0)))</f>
        <v>1</v>
      </c>
    </row>
    <row r="315" spans="2:11" ht="12.75">
      <c r="B315" s="2" t="s">
        <v>387</v>
      </c>
      <c r="K315" s="9"/>
    </row>
    <row r="316" spans="2:11" ht="12.75">
      <c r="B316" s="2" t="s">
        <v>388</v>
      </c>
      <c r="K316" s="9"/>
    </row>
    <row r="317" spans="2:10" ht="12.75">
      <c r="B317" s="2" t="s">
        <v>288</v>
      </c>
      <c r="E317" s="9"/>
      <c r="J317" s="1"/>
    </row>
    <row r="319" ht="12.75">
      <c r="B319" s="38" t="s">
        <v>389</v>
      </c>
    </row>
    <row r="320" ht="12.75">
      <c r="B320" s="38"/>
    </row>
    <row r="321" spans="1:2" ht="12.75">
      <c r="A321" s="18">
        <v>13</v>
      </c>
      <c r="B321" s="1" t="s">
        <v>397</v>
      </c>
    </row>
    <row r="322" ht="12.75">
      <c r="B322" s="1" t="s">
        <v>390</v>
      </c>
    </row>
    <row r="323" spans="2:12" ht="12.75">
      <c r="B323" s="1" t="s">
        <v>391</v>
      </c>
      <c r="C323" s="15"/>
      <c r="D323" s="1"/>
      <c r="E323" s="1"/>
      <c r="F323" s="1"/>
      <c r="G323" s="1"/>
      <c r="H323" s="1"/>
      <c r="I323" s="1"/>
      <c r="J323" s="1"/>
      <c r="K323" s="1"/>
      <c r="L323" s="1"/>
    </row>
    <row r="324" spans="2:11" ht="12.75">
      <c r="B324" s="2" t="s">
        <v>392</v>
      </c>
      <c r="D324" s="44"/>
      <c r="G324" s="9"/>
      <c r="I324" s="9"/>
      <c r="J324" s="9"/>
      <c r="K324" s="9"/>
    </row>
    <row r="325" spans="2:12" ht="12.75">
      <c r="B325" s="2" t="s">
        <v>393</v>
      </c>
      <c r="C325" s="2"/>
      <c r="D325" s="9"/>
      <c r="E325" s="9"/>
      <c r="F325" s="9"/>
      <c r="G325" s="9"/>
      <c r="H325" s="9"/>
      <c r="I325" s="9"/>
      <c r="J325" s="9"/>
      <c r="K325" s="9"/>
      <c r="L325" s="9"/>
    </row>
    <row r="326" spans="2:12" ht="12.75">
      <c r="B326" s="1" t="s">
        <v>394</v>
      </c>
      <c r="C326" s="2"/>
      <c r="D326" s="9"/>
      <c r="E326" s="9"/>
      <c r="F326" s="9"/>
      <c r="G326" s="9"/>
      <c r="H326" s="9"/>
      <c r="I326" s="9"/>
      <c r="J326" s="9"/>
      <c r="K326" s="9"/>
      <c r="L326" s="9"/>
    </row>
    <row r="327" ht="12.75">
      <c r="B327" s="1" t="s">
        <v>395</v>
      </c>
    </row>
    <row r="328" spans="2:12" ht="12.75">
      <c r="B328" s="1" t="s">
        <v>391</v>
      </c>
      <c r="C328" s="15"/>
      <c r="D328" s="1"/>
      <c r="E328" s="1"/>
      <c r="F328" s="1"/>
      <c r="G328" s="1"/>
      <c r="I328" s="15"/>
      <c r="J328" s="1"/>
      <c r="K328" s="1"/>
      <c r="L328" s="1"/>
    </row>
    <row r="329" spans="2:11" ht="12.75">
      <c r="B329" s="2" t="s">
        <v>392</v>
      </c>
      <c r="D329" s="44"/>
      <c r="G329" s="9"/>
      <c r="I329" s="15"/>
      <c r="J329" s="9"/>
      <c r="K329" s="9"/>
    </row>
    <row r="330" spans="2:12" ht="12.75">
      <c r="B330" s="2" t="s">
        <v>393</v>
      </c>
      <c r="C330" s="2"/>
      <c r="D330" s="9"/>
      <c r="E330" s="9"/>
      <c r="F330" s="9"/>
      <c r="G330" s="9"/>
      <c r="I330" s="15"/>
      <c r="J330" s="9"/>
      <c r="K330" s="9"/>
      <c r="L330" s="9"/>
    </row>
    <row r="331" spans="2:12" ht="12.75">
      <c r="B331" s="1" t="s">
        <v>394</v>
      </c>
      <c r="C331" s="2"/>
      <c r="D331" s="9"/>
      <c r="E331" s="9"/>
      <c r="F331" s="9"/>
      <c r="G331" s="9"/>
      <c r="I331" s="15"/>
      <c r="J331" s="9"/>
      <c r="K331" s="9"/>
      <c r="L331" s="9"/>
    </row>
    <row r="333" spans="1:12" ht="12.75">
      <c r="A333" s="18">
        <v>14</v>
      </c>
      <c r="B333" s="1" t="s">
        <v>396</v>
      </c>
      <c r="C333" s="12">
        <f>IF('Table 1-1a'!C341="Yes",1,IF('Table 1-1a'!C340="Yes",1,IF('Table 1-1a'!C339="Yes",1,IF('Table 1-1a'!C338="Yes",1,IF('Table 1-1a'!C337="Yes",0.5,IF('Table 1-1a'!C336="Yes",0.5,IF('Table 1-1a'!C334="Yes",0.5,IF('Table 1-1a'!C335="Yes",0))))))))</f>
        <v>1</v>
      </c>
      <c r="D333" s="12">
        <f>IF('Table 1-1a'!D341="Yes",1,IF('Table 1-1a'!D340="Yes",1,IF('Table 1-1a'!D339="Yes",1,IF('Table 1-1a'!D338="Yes",1,IF('Table 1-1a'!D337="Yes",0.5,IF('Table 1-1a'!D336="Yes",0.5,IF('Table 1-1a'!D334="Yes",0.5,IF('Table 1-1a'!D335="Yes",0))))))))</f>
        <v>0</v>
      </c>
      <c r="E333" s="12">
        <f>IF('Table 1-1a'!E341="Yes",1,IF('Table 1-1a'!E340="Yes",1,IF('Table 1-1a'!E339="Yes",1,IF('Table 1-1a'!E338="Yes",1,IF('Table 1-1a'!E337="Yes",0.5,IF('Table 1-1a'!E336="Yes",0.5,IF('Table 1-1a'!E334="Yes",0.5,IF('Table 1-1a'!E335="Yes",0))))))))</f>
        <v>1</v>
      </c>
      <c r="F333" s="12">
        <f>IF('Table 1-1a'!F341="Yes",1,IF('Table 1-1a'!F340="Yes",1,IF('Table 1-1a'!F339="Yes",1,IF('Table 1-1a'!F338="Yes",1,IF('Table 1-1a'!F337="Yes",0.5,IF('Table 1-1a'!F336="Yes",0.5,IF('Table 1-1a'!F334="Yes",0.5,IF('Table 1-1a'!F335="Yes",0))))))))</f>
        <v>0.5</v>
      </c>
      <c r="G333" s="12">
        <f>IF('Table 1-1a'!G341="Yes",1,IF('Table 1-1a'!G340="Yes",1,IF('Table 1-1a'!G339="Yes",1,IF('Table 1-1a'!G338="Yes",1,IF('Table 1-1a'!G337="Yes",0.5,IF('Table 1-1a'!G336="Yes",0.5,IF('Table 1-1a'!G334="Yes",0.5,IF('Table 1-1a'!G335="Yes",0))))))))</f>
        <v>1</v>
      </c>
      <c r="H333" s="12">
        <f>IF('Table 1-1a'!H341="Yes",1,IF('Table 1-1a'!H340="Yes",1,IF('Table 1-1a'!H339="Yes",1,IF('Table 1-1a'!H338="Yes",1,IF('Table 1-1a'!H337="Yes",0.5,IF('Table 1-1a'!H336="Yes",0.5,IF('Table 1-1a'!H334="Yes",0.5,IF('Table 1-1a'!H335="Yes",0))))))))</f>
        <v>1</v>
      </c>
      <c r="I333" s="12">
        <f>IF('Table 1-1a'!I341="Yes",1,IF('Table 1-1a'!I340="Yes",1,IF('Table 1-1a'!I339="Yes",1,IF('Table 1-1a'!I338="Yes",1,IF('Table 1-1a'!I337="Yes",0.5,IF('Table 1-1a'!I336="Yes",0.5,IF('Table 1-1a'!I334="Yes",0.5,IF('Table 1-1a'!I335="Yes",0))))))))</f>
        <v>1</v>
      </c>
      <c r="J333" s="12">
        <f>IF('Table 1-1a'!J341="Yes",1,IF('Table 1-1a'!J340="Yes",1,IF('Table 1-1a'!J339="Yes",1,IF('Table 1-1a'!J338="Yes",1,IF('Table 1-1a'!J337="Yes",0.5,IF('Table 1-1a'!J336="Yes",0.5,IF('Table 1-1a'!J334="Yes",0.5,IF('Table 1-1a'!J335="Yes",0))))))))</f>
        <v>0.5</v>
      </c>
      <c r="K333" s="12">
        <f>IF('Table 1-1a'!K341="Yes",1,IF('Table 1-1a'!K340="Yes",1,IF('Table 1-1a'!K339="Yes",1,IF('Table 1-1a'!K338="Yes",1,IF('Table 1-1a'!K337="Yes",0.5,IF('Table 1-1a'!K336="Yes",0.5,IF('Table 1-1a'!K334="Yes",0.5,IF('Table 1-1a'!K335="Yes",0))))))))</f>
        <v>1</v>
      </c>
      <c r="L333" s="12">
        <f>IF('Table 1-1a'!L341="Yes",1,IF('Table 1-1a'!L340="Yes",1,IF('Table 1-1a'!L339="Yes",1,IF('Table 1-1a'!L338="Yes",1,IF('Table 1-1a'!L337="Yes",0.5,IF('Table 1-1a'!L336="Yes",0.5,IF('Table 1-1a'!L334="Yes",0.5,IF('Table 1-1a'!L335="Yes",0))))))))</f>
        <v>0.5</v>
      </c>
    </row>
    <row r="334" spans="2:11" ht="12.75">
      <c r="B334" s="1" t="s">
        <v>78</v>
      </c>
      <c r="C334" s="2"/>
      <c r="D334" s="9"/>
      <c r="E334" s="1"/>
      <c r="F334" s="1"/>
      <c r="G334" s="1"/>
      <c r="H334" s="1"/>
      <c r="J334" s="9"/>
      <c r="K334" s="9"/>
    </row>
    <row r="335" spans="2:8" ht="12.75">
      <c r="B335" s="1" t="s">
        <v>79</v>
      </c>
      <c r="D335" s="9"/>
      <c r="E335" s="1"/>
      <c r="F335" s="1"/>
      <c r="G335" s="1"/>
      <c r="H335" s="1"/>
    </row>
    <row r="336" spans="2:8" ht="12.75">
      <c r="B336" s="1" t="s">
        <v>80</v>
      </c>
      <c r="C336" s="2"/>
      <c r="D336" s="9"/>
      <c r="E336" s="1"/>
      <c r="F336" s="1"/>
      <c r="G336" s="1"/>
      <c r="H336" s="1"/>
    </row>
    <row r="337" spans="2:12" ht="12.75">
      <c r="B337" s="1" t="s">
        <v>81</v>
      </c>
      <c r="D337" s="9"/>
      <c r="E337" s="1"/>
      <c r="F337" s="1"/>
      <c r="G337" s="1"/>
      <c r="H337" s="1"/>
      <c r="J337" s="9"/>
      <c r="L337" s="9"/>
    </row>
    <row r="338" spans="2:8" ht="12.75">
      <c r="B338" s="1" t="s">
        <v>82</v>
      </c>
      <c r="C338" s="2"/>
      <c r="D338" s="9"/>
      <c r="E338" s="1"/>
      <c r="F338" s="1"/>
      <c r="G338" s="1"/>
      <c r="H338" s="1"/>
    </row>
    <row r="339" spans="2:8" ht="12.75">
      <c r="B339" s="1" t="s">
        <v>83</v>
      </c>
      <c r="D339" s="9"/>
      <c r="E339" s="1"/>
      <c r="F339" s="1"/>
      <c r="G339" s="1"/>
      <c r="H339" s="1"/>
    </row>
    <row r="340" spans="2:11" ht="12.75">
      <c r="B340" s="1" t="s">
        <v>84</v>
      </c>
      <c r="C340" s="2"/>
      <c r="D340" s="9"/>
      <c r="E340" s="1"/>
      <c r="F340" s="1"/>
      <c r="G340" s="1"/>
      <c r="H340" s="1"/>
      <c r="K340" s="9"/>
    </row>
    <row r="341" spans="2:9" ht="12.75">
      <c r="B341" s="1" t="s">
        <v>85</v>
      </c>
      <c r="D341" s="9"/>
      <c r="E341" s="1"/>
      <c r="F341" s="1"/>
      <c r="G341" s="1"/>
      <c r="H341" s="1"/>
      <c r="I341" s="9"/>
    </row>
    <row r="342" spans="2:10" ht="12.75">
      <c r="B342" s="1" t="s">
        <v>288</v>
      </c>
      <c r="D342" s="9"/>
      <c r="E342" s="1"/>
      <c r="F342" s="1"/>
      <c r="G342" s="1"/>
      <c r="H342" s="1"/>
      <c r="I342" s="9"/>
      <c r="J342" s="9"/>
    </row>
    <row r="344" spans="1:12" ht="12.75">
      <c r="A344" s="18">
        <v>15</v>
      </c>
      <c r="B344" s="1" t="s">
        <v>398</v>
      </c>
      <c r="C344" s="12">
        <f>IF('Table 1-1a'!C352="Yes",1,IF('Table 1-1a'!C351="Yes",1,IF('Table 1-1a'!C350="Yes",1,IF('Table 1-1a'!C349="Yes",1,IF('Table 1-1a'!C348="Yes",0.5,IF('Table 1-1a'!C347="Yes",0.5,IF('Table 1-1a'!C345="Yes",0.5,IF('Table 1-1a'!C346="Yes",0))))))))</f>
        <v>0.5</v>
      </c>
      <c r="D344" s="12">
        <f>IF('Table 1-1a'!D352="Yes",1,IF('Table 1-1a'!D351="Yes",1,IF('Table 1-1a'!D350="Yes",1,IF('Table 1-1a'!D349="Yes",1,IF('Table 1-1a'!D348="Yes",0.5,IF('Table 1-1a'!D347="Yes",0.5,IF('Table 1-1a'!D345="Yes",0.5,IF('Table 1-1a'!D346="Yes",0))))))))</f>
        <v>0</v>
      </c>
      <c r="E344" s="12">
        <f>IF('Table 1-1a'!E352="Yes",1,IF('Table 1-1a'!E351="Yes",1,IF('Table 1-1a'!E350="Yes",1,IF('Table 1-1a'!E349="Yes",1,IF('Table 1-1a'!E348="Yes",0.5,IF('Table 1-1a'!E347="Yes",0.5,IF('Table 1-1a'!E345="Yes",0.5,IF('Table 1-1a'!E346="Yes",0))))))))</f>
        <v>1</v>
      </c>
      <c r="F344" s="12">
        <f>IF('Table 1-1a'!F352="Yes",1,IF('Table 1-1a'!F351="Yes",1,IF('Table 1-1a'!F350="Yes",1,IF('Table 1-1a'!F349="Yes",1,IF('Table 1-1a'!F348="Yes",0.5,IF('Table 1-1a'!F347="Yes",0.5,IF('Table 1-1a'!F345="Yes",0.5,IF('Table 1-1a'!F346="Yes",0))))))))</f>
        <v>0.5</v>
      </c>
      <c r="G344" s="12">
        <f>IF('Table 1-1a'!G352="Yes",1,IF('Table 1-1a'!G351="Yes",1,IF('Table 1-1a'!G350="Yes",1,IF('Table 1-1a'!G349="Yes",1,IF('Table 1-1a'!G348="Yes",0.5,IF('Table 1-1a'!G347="Yes",0.5,IF('Table 1-1a'!G345="Yes",0.5,IF('Table 1-1a'!G346="Yes",0))))))))</f>
        <v>1</v>
      </c>
      <c r="H344" s="12">
        <f>IF('Table 1-1a'!H352="Yes",1,IF('Table 1-1a'!H351="Yes",1,IF('Table 1-1a'!H350="Yes",1,IF('Table 1-1a'!H349="Yes",1,IF('Table 1-1a'!H348="Yes",0.5,IF('Table 1-1a'!H347="Yes",0.5,IF('Table 1-1a'!H345="Yes",0.5,IF('Table 1-1a'!H346="Yes",0))))))))</f>
        <v>1</v>
      </c>
      <c r="I344" s="12">
        <f>IF('Table 1-1a'!I352="Yes",1,IF('Table 1-1a'!I351="Yes",1,IF('Table 1-1a'!I350="Yes",1,IF('Table 1-1a'!I349="Yes",1,IF('Table 1-1a'!I348="Yes",0.5,IF('Table 1-1a'!I347="Yes",0.5,IF('Table 1-1a'!I345="Yes",0.5,IF('Table 1-1a'!I346="Yes",0))))))))</f>
        <v>1</v>
      </c>
      <c r="J344" s="12">
        <f>IF('Table 1-1a'!J352="Yes",1,IF('Table 1-1a'!J351="Yes",1,IF('Table 1-1a'!J350="Yes",1,IF('Table 1-1a'!J349="Yes",1,IF('Table 1-1a'!J348="Yes",0.5,IF('Table 1-1a'!J347="Yes",0.5,IF('Table 1-1a'!J345="Yes",0.5,IF('Table 1-1a'!J346="Yes",0))))))))</f>
        <v>0.5</v>
      </c>
      <c r="K344" s="12">
        <f>IF('Table 1-1a'!K352="Yes",1,IF('Table 1-1a'!K351="Yes",1,IF('Table 1-1a'!K350="Yes",1,IF('Table 1-1a'!K349="Yes",1,IF('Table 1-1a'!K348="Yes",0.5,IF('Table 1-1a'!K347="Yes",0.5,IF('Table 1-1a'!K345="Yes",0.5,IF('Table 1-1a'!K346="Yes",0))))))))</f>
        <v>1</v>
      </c>
      <c r="L344" s="12">
        <f>IF('Table 1-1a'!L352="Yes",1,IF('Table 1-1a'!L351="Yes",1,IF('Table 1-1a'!L350="Yes",1,IF('Table 1-1a'!L349="Yes",1,IF('Table 1-1a'!L348="Yes",0.5,IF('Table 1-1a'!L347="Yes",0.5,IF('Table 1-1a'!L345="Yes",0.5,IF('Table 1-1a'!L346="Yes",0))))))))</f>
        <v>0.5</v>
      </c>
    </row>
    <row r="345" spans="2:10" ht="12.75">
      <c r="B345" s="1" t="s">
        <v>78</v>
      </c>
      <c r="D345" s="9"/>
      <c r="E345" s="1"/>
      <c r="F345" s="1"/>
      <c r="G345" s="1"/>
      <c r="H345" s="1"/>
      <c r="J345" s="9"/>
    </row>
    <row r="346" spans="2:8" ht="12.75">
      <c r="B346" s="1" t="s">
        <v>79</v>
      </c>
      <c r="D346" s="9"/>
      <c r="E346" s="1"/>
      <c r="F346" s="1"/>
      <c r="G346" s="1"/>
      <c r="H346" s="1"/>
    </row>
    <row r="347" spans="2:8" ht="12.75">
      <c r="B347" s="1" t="s">
        <v>80</v>
      </c>
      <c r="C347" s="2"/>
      <c r="D347" s="9"/>
      <c r="E347" s="1"/>
      <c r="F347" s="1"/>
      <c r="G347" s="1"/>
      <c r="H347" s="1"/>
    </row>
    <row r="348" spans="2:12" ht="12.75">
      <c r="B348" s="1" t="s">
        <v>81</v>
      </c>
      <c r="D348" s="9"/>
      <c r="E348" s="1"/>
      <c r="F348" s="1"/>
      <c r="G348" s="1"/>
      <c r="H348" s="1"/>
      <c r="J348" s="9"/>
      <c r="L348" s="9"/>
    </row>
    <row r="349" spans="2:8" ht="12.75">
      <c r="B349" s="1" t="s">
        <v>82</v>
      </c>
      <c r="D349" s="9"/>
      <c r="E349" s="1"/>
      <c r="F349" s="1"/>
      <c r="G349" s="1"/>
      <c r="H349" s="1"/>
    </row>
    <row r="350" spans="2:9" ht="12.75">
      <c r="B350" s="1" t="s">
        <v>83</v>
      </c>
      <c r="D350" s="9"/>
      <c r="E350" s="1"/>
      <c r="F350" s="1"/>
      <c r="G350" s="1"/>
      <c r="H350" s="1"/>
      <c r="I350" s="1"/>
    </row>
    <row r="351" spans="2:11" ht="12.75">
      <c r="B351" s="1" t="s">
        <v>84</v>
      </c>
      <c r="D351" s="9"/>
      <c r="E351" s="1"/>
      <c r="F351" s="1"/>
      <c r="G351" s="1"/>
      <c r="H351" s="1"/>
      <c r="K351" s="9"/>
    </row>
    <row r="352" spans="2:9" ht="12.75">
      <c r="B352" s="1" t="s">
        <v>85</v>
      </c>
      <c r="D352" s="9"/>
      <c r="E352" s="1"/>
      <c r="F352" s="1"/>
      <c r="G352" s="1"/>
      <c r="H352" s="1"/>
      <c r="I352" s="9"/>
    </row>
    <row r="353" spans="2:10" ht="12.75">
      <c r="B353" s="1" t="s">
        <v>288</v>
      </c>
      <c r="D353" s="9"/>
      <c r="E353" s="1"/>
      <c r="F353" s="1"/>
      <c r="G353" s="1"/>
      <c r="H353" s="1"/>
      <c r="I353" s="9"/>
      <c r="J353" s="9"/>
    </row>
    <row r="355" spans="1:2" ht="12.75">
      <c r="A355" s="18">
        <v>16</v>
      </c>
      <c r="B355" s="1" t="s">
        <v>399</v>
      </c>
    </row>
    <row r="356" spans="2:12" ht="12.75">
      <c r="B356" s="1" t="s">
        <v>400</v>
      </c>
      <c r="C356" s="9"/>
      <c r="D356" s="9"/>
      <c r="E356" s="9"/>
      <c r="F356" s="9"/>
      <c r="G356" s="9"/>
      <c r="H356" s="9"/>
      <c r="I356" s="9"/>
      <c r="J356" s="9"/>
      <c r="K356" s="9"/>
      <c r="L356" s="9"/>
    </row>
    <row r="357" spans="2:12" ht="12.75">
      <c r="B357" s="1" t="s">
        <v>401</v>
      </c>
      <c r="C357" s="9"/>
      <c r="D357" s="9"/>
      <c r="E357" s="9"/>
      <c r="F357" s="9"/>
      <c r="G357" s="9"/>
      <c r="H357" s="9"/>
      <c r="I357" s="9"/>
      <c r="J357" s="9"/>
      <c r="K357" s="9"/>
      <c r="L357" s="9"/>
    </row>
    <row r="358" spans="2:12" ht="12.75">
      <c r="B358" s="1" t="s">
        <v>402</v>
      </c>
      <c r="C358" s="9"/>
      <c r="D358" s="9"/>
      <c r="E358" s="9"/>
      <c r="F358" s="9"/>
      <c r="G358" s="9"/>
      <c r="H358" s="9"/>
      <c r="I358" s="9"/>
      <c r="J358" s="9"/>
      <c r="K358" s="9"/>
      <c r="L358" s="9"/>
    </row>
    <row r="359" spans="2:9" ht="12.75">
      <c r="B359" s="1" t="s">
        <v>288</v>
      </c>
      <c r="D359" s="9"/>
      <c r="E359" s="9"/>
      <c r="F359" s="9"/>
      <c r="G359" s="9"/>
      <c r="I359" s="9"/>
    </row>
    <row r="361" spans="1:2" ht="12.75">
      <c r="A361" s="18">
        <v>17</v>
      </c>
      <c r="B361" s="1" t="s">
        <v>403</v>
      </c>
    </row>
    <row r="362" spans="2:12" ht="12.75">
      <c r="B362" s="1" t="s">
        <v>404</v>
      </c>
      <c r="C362" s="5" t="str">
        <f>IF('Table 1-1a'!C362="No",0,IF('Table 1-1a'!C362="Yes",1,IF('Table 1-1a'!C362="na","na",0)))</f>
        <v>na</v>
      </c>
      <c r="D362" s="5">
        <f>IF('Table 1-1a'!D362="No",0,IF('Table 1-1a'!D362="Yes",1,IF('Table 1-1a'!D362="na","na",0)))</f>
        <v>1</v>
      </c>
      <c r="E362" s="5">
        <f>IF('Table 1-1a'!E362="No",0,IF('Table 1-1a'!E362="Yes",1,IF('Table 1-1a'!E362="na","na",0)))</f>
        <v>0</v>
      </c>
      <c r="F362" s="5">
        <f>IF('Table 1-1a'!F362="No",0,IF('Table 1-1a'!F362="Yes",1,IF('Table 1-1a'!F362="na","na",0)))</f>
        <v>1</v>
      </c>
      <c r="G362" s="5">
        <f>IF('Table 1-1a'!G362="No",0,IF('Table 1-1a'!G362="Yes",1,IF('Table 1-1a'!G362="na","na",0)))</f>
        <v>0</v>
      </c>
      <c r="H362" s="5">
        <f>IF('Table 1-1a'!H362="No",0,IF('Table 1-1a'!H362="Yes",1,IF('Table 1-1a'!H362="na","na",0)))</f>
        <v>0</v>
      </c>
      <c r="I362" s="5">
        <f>IF('Table 1-1a'!I362="No",0,IF('Table 1-1a'!I362="Yes",1,IF('Table 1-1a'!I362="na","na",0)))</f>
        <v>1</v>
      </c>
      <c r="J362" s="5" t="str">
        <f>IF('Table 1-1a'!J362="No",0,IF('Table 1-1a'!J362="Yes",1,IF('Table 1-1a'!J362="na","na",0)))</f>
        <v>na</v>
      </c>
      <c r="K362" s="5">
        <f>IF('Table 1-1a'!K362="No",0,IF('Table 1-1a'!K362="Yes",1,IF('Table 1-1a'!K362="na","na",0)))</f>
        <v>1</v>
      </c>
      <c r="L362" s="5">
        <f>IF('Table 1-1a'!L362="No",0,IF('Table 1-1a'!L362="Yes",1,IF('Table 1-1a'!L362="na","na",0)))</f>
        <v>1</v>
      </c>
    </row>
    <row r="363" spans="2:12" ht="12.75">
      <c r="B363" s="2" t="s">
        <v>405</v>
      </c>
      <c r="C363" s="5">
        <f>IF('Table 1-1a'!C363="No",0,IF('Table 1-1a'!C363="Yes",1,IF('Table 1-1a'!C363="na","na",0)))</f>
        <v>0</v>
      </c>
      <c r="D363" s="5">
        <f>IF('Table 1-1a'!D363="No",0,IF('Table 1-1a'!D363="Yes",1,IF('Table 1-1a'!D363="na","na",0)))</f>
        <v>1</v>
      </c>
      <c r="E363" s="5">
        <f>IF('Table 1-1a'!E363="No",0,IF('Table 1-1a'!E363="Yes",1,IF('Table 1-1a'!E363="na","na",0)))</f>
        <v>0</v>
      </c>
      <c r="F363" s="5">
        <f>IF('Table 1-1a'!F363="No",0,IF('Table 1-1a'!F363="Yes",1,IF('Table 1-1a'!F363="na","na",0)))</f>
        <v>0</v>
      </c>
      <c r="G363" s="5">
        <f>IF('Table 1-1a'!G363="No",0,IF('Table 1-1a'!G363="Yes",1,IF('Table 1-1a'!G363="na","na",0)))</f>
        <v>0</v>
      </c>
      <c r="H363" s="5">
        <f>IF('Table 1-1a'!H363="No",0,IF('Table 1-1a'!H363="Yes",1,IF('Table 1-1a'!H363="na","na",0)))</f>
        <v>0</v>
      </c>
      <c r="I363" s="5">
        <f>IF('Table 1-1a'!I363="No",0,IF('Table 1-1a'!I363="Yes",1,IF('Table 1-1a'!I363="na","na",0)))</f>
        <v>1</v>
      </c>
      <c r="J363" s="5">
        <f>IF('Table 1-1a'!J363="No",0,IF('Table 1-1a'!J363="Yes",1,IF('Table 1-1a'!J363="na","na",0)))</f>
        <v>0</v>
      </c>
      <c r="K363" s="5">
        <f>IF('Table 1-1a'!K363="No",0,IF('Table 1-1a'!K363="Yes",1,IF('Table 1-1a'!K363="na","na",0)))</f>
        <v>1</v>
      </c>
      <c r="L363" s="5">
        <f>IF('Table 1-1a'!L363="No",0,IF('Table 1-1a'!L363="Yes",1,IF('Table 1-1a'!L363="na","na",0)))</f>
        <v>0</v>
      </c>
    </row>
    <row r="364" spans="2:12" ht="12.75">
      <c r="B364" s="1" t="s">
        <v>406</v>
      </c>
      <c r="C364" s="5">
        <f>IF('Table 1-1a'!C364="No",1,IF('Table 1-1a'!C364="Yes",0,IF('Table 1-1a'!C364="na","na",0)))</f>
        <v>0</v>
      </c>
      <c r="D364" s="5">
        <f>IF('Table 1-1a'!D364="No",1,IF('Table 1-1a'!D364="Yes",0,IF('Table 1-1a'!D364="na","na",0)))</f>
        <v>0</v>
      </c>
      <c r="E364" s="5">
        <f>IF('Table 1-1a'!E364="No",1,IF('Table 1-1a'!E364="Yes",0,IF('Table 1-1a'!E364="na","na",0)))</f>
        <v>0</v>
      </c>
      <c r="F364" s="5">
        <f>IF('Table 1-1a'!F364="No",1,IF('Table 1-1a'!F364="Yes",0,IF('Table 1-1a'!F364="na","na",0)))</f>
        <v>0</v>
      </c>
      <c r="G364" s="5">
        <f>IF('Table 1-1a'!G364="No",1,IF('Table 1-1a'!G364="Yes",0,IF('Table 1-1a'!G364="na","na",0)))</f>
        <v>0</v>
      </c>
      <c r="H364" s="5">
        <f>IF('Table 1-1a'!H364="No",1,IF('Table 1-1a'!H364="Yes",0,IF('Table 1-1a'!H364="na","na",0)))</f>
        <v>0</v>
      </c>
      <c r="I364" s="5">
        <f>IF('Table 1-1a'!I364="No",1,IF('Table 1-1a'!I364="Yes",0,IF('Table 1-1a'!I364="na","na",0)))</f>
        <v>0</v>
      </c>
      <c r="J364" s="5" t="str">
        <f>IF('Table 1-1a'!J364="No",1,IF('Table 1-1a'!J364="Yes",0,IF('Table 1-1a'!J364="na","na",0)))</f>
        <v>na</v>
      </c>
      <c r="K364" s="5">
        <f>IF('Table 1-1a'!K364="No",1,IF('Table 1-1a'!K364="Yes",0,IF('Table 1-1a'!K364="na","na",0)))</f>
        <v>0</v>
      </c>
      <c r="L364" s="5">
        <f>IF('Table 1-1a'!L364="No",1,IF('Table 1-1a'!L364="Yes",0,IF('Table 1-1a'!L364="na","na",0)))</f>
        <v>0</v>
      </c>
    </row>
    <row r="365" spans="2:12" ht="12.75">
      <c r="B365" s="2" t="s">
        <v>407</v>
      </c>
      <c r="C365" s="5">
        <f>IF('Table 1-1a'!C365="No",1,IF('Table 1-1a'!C365="Yes",0,IF('Table 1-1a'!C365="na","na",0)))</f>
        <v>0</v>
      </c>
      <c r="D365" s="5">
        <f>IF('Table 1-1a'!D365="No",1,IF('Table 1-1a'!D365="Yes",0,IF('Table 1-1a'!D365="na","na",0)))</f>
        <v>0</v>
      </c>
      <c r="E365" s="5">
        <f>IF('Table 1-1a'!E365="No",1,IF('Table 1-1a'!E365="Yes",0,IF('Table 1-1a'!E365="na","na",0)))</f>
        <v>0</v>
      </c>
      <c r="F365" s="5">
        <f>IF('Table 1-1a'!F365="No",1,IF('Table 1-1a'!F365="Yes",0,IF('Table 1-1a'!F365="na","na",0)))</f>
        <v>0</v>
      </c>
      <c r="G365" s="5">
        <f>IF('Table 1-1a'!G365="No",1,IF('Table 1-1a'!G365="Yes",0,IF('Table 1-1a'!G365="na","na",0)))</f>
        <v>0</v>
      </c>
      <c r="H365" s="5">
        <f>IF('Table 1-1a'!H365="No",1,IF('Table 1-1a'!H365="Yes",0,IF('Table 1-1a'!H365="na","na",0)))</f>
        <v>0</v>
      </c>
      <c r="I365" s="5">
        <f>IF('Table 1-1a'!I365="No",1,IF('Table 1-1a'!I365="Yes",0,IF('Table 1-1a'!I365="na","na",0)))</f>
        <v>0</v>
      </c>
      <c r="J365" s="5">
        <f>IF('Table 1-1a'!J365="No",1,IF('Table 1-1a'!J365="Yes",0,IF('Table 1-1a'!J365="na","na",0)))</f>
        <v>0</v>
      </c>
      <c r="K365" s="5">
        <f>IF('Table 1-1a'!K365="No",1,IF('Table 1-1a'!K365="Yes",0,IF('Table 1-1a'!K365="na","na",0)))</f>
        <v>0</v>
      </c>
      <c r="L365" s="5">
        <f>IF('Table 1-1a'!L365="No",1,IF('Table 1-1a'!L365="Yes",0,IF('Table 1-1a'!L365="na","na",0)))</f>
        <v>0</v>
      </c>
    </row>
    <row r="366" spans="2:11" ht="12.75">
      <c r="B366" s="2" t="s">
        <v>288</v>
      </c>
      <c r="D366" s="15"/>
      <c r="I366" s="9"/>
      <c r="J366" s="9"/>
      <c r="K366" s="9"/>
    </row>
    <row r="368" spans="1:2" ht="12.75">
      <c r="A368" s="18">
        <v>18</v>
      </c>
      <c r="B368" s="1" t="s">
        <v>408</v>
      </c>
    </row>
    <row r="369" ht="12.75">
      <c r="B369" s="2" t="s">
        <v>409</v>
      </c>
    </row>
    <row r="370" spans="2:12" ht="12.75">
      <c r="B370" s="1" t="s">
        <v>296</v>
      </c>
      <c r="D370" s="1"/>
      <c r="E370" s="9"/>
      <c r="F370" s="9"/>
      <c r="H370" s="9"/>
      <c r="I370" s="15"/>
      <c r="J370" s="9"/>
      <c r="K370" s="9"/>
      <c r="L370" s="9"/>
    </row>
    <row r="371" spans="2:12" ht="12.75">
      <c r="B371" s="1" t="s">
        <v>297</v>
      </c>
      <c r="E371" s="9"/>
      <c r="F371" s="9"/>
      <c r="H371" s="9"/>
      <c r="I371" s="15"/>
      <c r="J371" s="9"/>
      <c r="K371" s="9"/>
      <c r="L371" s="9"/>
    </row>
    <row r="372" spans="2:12" ht="12.75">
      <c r="B372" s="1" t="s">
        <v>298</v>
      </c>
      <c r="E372" s="9"/>
      <c r="F372" s="9"/>
      <c r="H372" s="9"/>
      <c r="I372" s="15"/>
      <c r="J372" s="9"/>
      <c r="K372" s="9"/>
      <c r="L372" s="9"/>
    </row>
    <row r="373" spans="2:12" ht="12.75">
      <c r="B373" s="1" t="s">
        <v>299</v>
      </c>
      <c r="E373" s="9"/>
      <c r="F373" s="9"/>
      <c r="H373" s="9"/>
      <c r="I373" s="15"/>
      <c r="J373" s="9"/>
      <c r="K373" s="9"/>
      <c r="L373" s="9"/>
    </row>
    <row r="374" spans="2:12" ht="12.75">
      <c r="B374" s="1" t="s">
        <v>300</v>
      </c>
      <c r="E374" s="9"/>
      <c r="F374" s="9"/>
      <c r="H374" s="9"/>
      <c r="I374" s="15"/>
      <c r="J374" s="9"/>
      <c r="K374" s="9"/>
      <c r="L374" s="9"/>
    </row>
    <row r="375" spans="2:12" ht="12.75">
      <c r="B375" s="1" t="s">
        <v>301</v>
      </c>
      <c r="E375" s="9"/>
      <c r="F375" s="9"/>
      <c r="H375" s="9"/>
      <c r="I375" s="15"/>
      <c r="J375" s="9"/>
      <c r="K375" s="9"/>
      <c r="L375" s="9"/>
    </row>
    <row r="376" spans="2:12" ht="12.75">
      <c r="B376" s="1" t="s">
        <v>302</v>
      </c>
      <c r="E376" s="9"/>
      <c r="F376" s="9"/>
      <c r="I376" s="15"/>
      <c r="L376" s="9"/>
    </row>
    <row r="377" spans="2:12" ht="12.75">
      <c r="B377" s="1" t="s">
        <v>303</v>
      </c>
      <c r="E377" s="9"/>
      <c r="F377" s="9"/>
      <c r="J377" s="9"/>
      <c r="L377" s="9"/>
    </row>
    <row r="378" spans="2:12" ht="12.75">
      <c r="B378" s="1" t="s">
        <v>304</v>
      </c>
      <c r="E378" s="9"/>
      <c r="F378" s="9"/>
      <c r="J378" s="9"/>
      <c r="K378" s="9"/>
      <c r="L378" s="9"/>
    </row>
    <row r="379" spans="2:12" ht="12.75">
      <c r="B379" s="1" t="s">
        <v>305</v>
      </c>
      <c r="E379" s="9"/>
      <c r="F379" s="9"/>
      <c r="I379" s="9"/>
      <c r="J379" s="9"/>
      <c r="L379" s="9"/>
    </row>
    <row r="380" spans="2:12" ht="12.75">
      <c r="B380" s="1" t="s">
        <v>306</v>
      </c>
      <c r="E380" s="9"/>
      <c r="F380" s="9"/>
      <c r="J380" s="9"/>
      <c r="L380" s="9"/>
    </row>
    <row r="381" ht="12.75">
      <c r="B381" s="2" t="s">
        <v>279</v>
      </c>
    </row>
    <row r="382" spans="2:12" ht="12.75">
      <c r="B382" s="1" t="s">
        <v>296</v>
      </c>
      <c r="D382" s="1"/>
      <c r="G382" s="9"/>
      <c r="H382" s="9"/>
      <c r="I382" s="15"/>
      <c r="J382" s="9"/>
      <c r="L382" s="15"/>
    </row>
    <row r="383" spans="2:12" ht="12.75">
      <c r="B383" s="1" t="s">
        <v>297</v>
      </c>
      <c r="D383" s="1"/>
      <c r="G383" s="9"/>
      <c r="H383" s="9"/>
      <c r="I383" s="15"/>
      <c r="J383" s="9"/>
      <c r="L383" s="9"/>
    </row>
    <row r="384" spans="2:12" ht="12.75">
      <c r="B384" s="1" t="s">
        <v>298</v>
      </c>
      <c r="G384" s="9"/>
      <c r="H384" s="9"/>
      <c r="I384" s="9"/>
      <c r="J384" s="9"/>
      <c r="L384" s="15"/>
    </row>
    <row r="385" spans="2:12" ht="12.75">
      <c r="B385" s="1" t="s">
        <v>299</v>
      </c>
      <c r="G385" s="9"/>
      <c r="H385" s="9"/>
      <c r="I385" s="15"/>
      <c r="J385" s="9"/>
      <c r="L385" s="15"/>
    </row>
    <row r="386" spans="2:12" ht="12.75">
      <c r="B386" s="1" t="s">
        <v>300</v>
      </c>
      <c r="G386" s="9"/>
      <c r="H386" s="9"/>
      <c r="I386" s="15"/>
      <c r="J386" s="9"/>
      <c r="L386" s="9"/>
    </row>
    <row r="387" spans="2:12" ht="12.75">
      <c r="B387" s="1" t="s">
        <v>301</v>
      </c>
      <c r="G387" s="9"/>
      <c r="H387" s="9"/>
      <c r="I387" s="15"/>
      <c r="J387" s="9"/>
      <c r="L387" s="15"/>
    </row>
    <row r="388" spans="2:10" ht="12.75">
      <c r="B388" s="1" t="s">
        <v>302</v>
      </c>
      <c r="G388" s="9"/>
      <c r="H388" s="9"/>
      <c r="J388" s="9"/>
    </row>
    <row r="389" spans="2:10" ht="12.75">
      <c r="B389" s="1" t="s">
        <v>303</v>
      </c>
      <c r="G389" s="9"/>
      <c r="H389" s="9"/>
      <c r="J389" s="9"/>
    </row>
    <row r="390" spans="2:10" ht="12.75">
      <c r="B390" s="1" t="s">
        <v>304</v>
      </c>
      <c r="G390" s="9"/>
      <c r="H390" s="9"/>
      <c r="J390" s="9"/>
    </row>
    <row r="391" spans="2:10" ht="12.75">
      <c r="B391" s="1" t="s">
        <v>305</v>
      </c>
      <c r="G391" s="9"/>
      <c r="H391" s="9"/>
      <c r="I391" s="15"/>
      <c r="J391" s="9"/>
    </row>
    <row r="392" spans="2:10" ht="12.75">
      <c r="B392" s="1" t="s">
        <v>306</v>
      </c>
      <c r="G392" s="9"/>
      <c r="H392" s="9"/>
      <c r="J392" s="9"/>
    </row>
    <row r="393" spans="2:10" ht="12.75">
      <c r="B393" s="1" t="s">
        <v>288</v>
      </c>
      <c r="G393" s="9"/>
      <c r="H393" s="9"/>
      <c r="I393" s="15"/>
      <c r="J393" s="9"/>
    </row>
    <row r="395" spans="1:2" ht="12.75">
      <c r="A395" s="18">
        <v>19</v>
      </c>
      <c r="B395" s="1" t="s">
        <v>410</v>
      </c>
    </row>
    <row r="396" spans="2:12" ht="12.75">
      <c r="B396" s="1" t="s">
        <v>296</v>
      </c>
      <c r="C396" s="9">
        <f>IF('Table 1-1a'!C396="na","na",IF('Table 1-1a'!C396="Same",0,IF('Table 1-1a'!C396="Different",1,IF('Table 1-1a'!C396="Foreign providers not allowed",1))))</f>
        <v>0</v>
      </c>
      <c r="D396" s="9">
        <f>IF('Table 1-1a'!D396="na","na",IF('Table 1-1a'!D396="Same",0,IF('Table 1-1a'!D396="Different",1,IF('Table 1-1a'!D396="Foreign providers not allowed",1,1))))</f>
        <v>0</v>
      </c>
      <c r="E396" s="9">
        <f>IF('Table 1-1a'!E396="na","na",IF('Table 1-1a'!E396="Same",0,IF('Table 1-1a'!E396="Different",1,IF('Table 1-1a'!E396="Foreign providers not allowed",1,1))))</f>
        <v>0</v>
      </c>
      <c r="F396" s="9">
        <f>IF('Table 1-1a'!F396="na","na",IF('Table 1-1a'!F396="Same",0,IF('Table 1-1a'!F396="Different",1,IF('Table 1-1a'!F396="Foreign providers not allowed",1,1))))</f>
        <v>0</v>
      </c>
      <c r="G396" s="9">
        <f>IF('Table 1-1a'!G396="na","na",IF('Table 1-1a'!G396="Same",0,IF('Table 1-1a'!G396="Different",1,IF('Table 1-1a'!G396="Foreign providers not allowed",1,1))))</f>
        <v>0</v>
      </c>
      <c r="H396" s="9">
        <f>IF('Table 1-1a'!H396="na","na",IF('Table 1-1a'!H396="Same",0,IF('Table 1-1a'!H396="Different",1,IF('Table 1-1a'!H396="Foreign providers not allowed",1,1))))</f>
        <v>0</v>
      </c>
      <c r="I396" s="9">
        <f>IF('Table 1-1a'!I396="na","na",IF('Table 1-1a'!I396="Same",0,IF('Table 1-1a'!I396="Different",1,IF('Table 1-1a'!I396="Foreign providers not allowed",1,1))))</f>
        <v>0</v>
      </c>
      <c r="J396" s="9">
        <f>IF('Table 1-1a'!J396="na","na",IF('Table 1-1a'!J396="Same",0,IF('Table 1-1a'!J396="Different",1,IF('Table 1-1a'!J396="Foreign providers not allowed",1))))</f>
        <v>0</v>
      </c>
      <c r="K396" s="9">
        <f>IF('Table 1-1a'!K396="na","na",IF('Table 1-1a'!K396="Same",0,IF('Table 1-1a'!K396="Different",1,IF('Table 1-1a'!K396="Foreign providers not allowed",1))))</f>
        <v>0</v>
      </c>
      <c r="L396" s="9">
        <f>IF('Table 1-1a'!L396="na","na",IF('Table 1-1a'!L396="Same",0,IF('Table 1-1a'!L396="Different",1,IF('Table 1-1a'!L396="Foreign providers not allowed",1))))</f>
        <v>1</v>
      </c>
    </row>
    <row r="397" spans="2:12" ht="12.75">
      <c r="B397" s="1" t="s">
        <v>297</v>
      </c>
      <c r="C397" s="9">
        <f>IF('Table 1-1a'!C397="na","na",IF('Table 1-1a'!C397="Same",0,IF('Table 1-1a'!C397="Different",1,IF('Table 1-1a'!C397="Foreign providers not allowed",1))))</f>
        <v>0</v>
      </c>
      <c r="D397" s="9">
        <f>IF('Table 1-1a'!D397="na","na",IF('Table 1-1a'!D397="Same",0,IF('Table 1-1a'!D397="Different",1,IF('Table 1-1a'!D397="Foreign providers not allowed",1,1))))</f>
        <v>0</v>
      </c>
      <c r="E397" s="9">
        <f>IF('Table 1-1a'!E397="na","na",IF('Table 1-1a'!E397="Same",0,IF('Table 1-1a'!E397="Different",1,IF('Table 1-1a'!E397="Foreign providers not allowed",1,1))))</f>
        <v>0</v>
      </c>
      <c r="F397" s="9">
        <f>IF('Table 1-1a'!F397="na","na",IF('Table 1-1a'!F397="Same",0,IF('Table 1-1a'!F397="Different",1,IF('Table 1-1a'!F397="Foreign providers not allowed",1,1))))</f>
        <v>0</v>
      </c>
      <c r="G397" s="9">
        <f>IF('Table 1-1a'!G397="na","na",IF('Table 1-1a'!G397="Same",0,IF('Table 1-1a'!G397="Different",1,IF('Table 1-1a'!G397="Foreign providers not allowed",1,1))))</f>
        <v>0</v>
      </c>
      <c r="H397" s="9">
        <f>IF('Table 1-1a'!H397="na","na",IF('Table 1-1a'!H397="Same",0,IF('Table 1-1a'!H397="Different",1,IF('Table 1-1a'!H397="Foreign providers not allowed",1,1))))</f>
        <v>0</v>
      </c>
      <c r="I397" s="9">
        <f>IF('Table 1-1a'!I397="na","na",IF('Table 1-1a'!I397="Same",0,IF('Table 1-1a'!I397="Different",1,IF('Table 1-1a'!I397="Foreign providers not allowed",1,1))))</f>
        <v>0</v>
      </c>
      <c r="J397" s="9">
        <f>IF('Table 1-1a'!J397="na","na",IF('Table 1-1a'!J397="Same",0,IF('Table 1-1a'!J397="Different",1,IF('Table 1-1a'!J397="Foreign providers not allowed",1))))</f>
        <v>0</v>
      </c>
      <c r="K397" s="9">
        <f>IF('Table 1-1a'!K397="na","na",IF('Table 1-1a'!K397="Same",0,IF('Table 1-1a'!K397="Different",1,IF('Table 1-1a'!K397="Foreign providers not allowed",1))))</f>
        <v>0</v>
      </c>
      <c r="L397" s="9">
        <f>IF('Table 1-1a'!L397="na","na",IF('Table 1-1a'!L397="Same",0,IF('Table 1-1a'!L397="Different",1,IF('Table 1-1a'!L397="Foreign providers not allowed",1))))</f>
        <v>1</v>
      </c>
    </row>
    <row r="398" spans="2:12" ht="12.75">
      <c r="B398" s="1" t="s">
        <v>298</v>
      </c>
      <c r="C398" s="9">
        <f>IF('Table 1-1a'!C398="na","na",IF('Table 1-1a'!C398="Same",0,IF('Table 1-1a'!C398="Different",1,IF('Table 1-1a'!C398="Foreign providers not allowed",1))))</f>
        <v>0</v>
      </c>
      <c r="D398" s="9">
        <f>IF('Table 1-1a'!D398="na","na",IF('Table 1-1a'!D398="Same",0,IF('Table 1-1a'!D398="Different",1,IF('Table 1-1a'!D398="Foreign providers not allowed",1,1))))</f>
        <v>0</v>
      </c>
      <c r="E398" s="9">
        <f>IF('Table 1-1a'!E398="na","na",IF('Table 1-1a'!E398="Same",0,IF('Table 1-1a'!E398="Different",1,IF('Table 1-1a'!E398="Foreign providers not allowed",1,1))))</f>
        <v>0</v>
      </c>
      <c r="F398" s="9">
        <f>IF('Table 1-1a'!F398="na","na",IF('Table 1-1a'!F398="Same",0,IF('Table 1-1a'!F398="Different",1,IF('Table 1-1a'!F398="Foreign providers not allowed",1,1))))</f>
        <v>0</v>
      </c>
      <c r="G398" s="9">
        <f>IF('Table 1-1a'!G398="na","na",IF('Table 1-1a'!G398="Same",0,IF('Table 1-1a'!G398="Different",1,IF('Table 1-1a'!G398="Foreign providers not allowed",1,1))))</f>
        <v>0</v>
      </c>
      <c r="H398" s="9">
        <f>IF('Table 1-1a'!H398="na","na",IF('Table 1-1a'!H398="Same",0,IF('Table 1-1a'!H398="Different",1,IF('Table 1-1a'!H398="Foreign providers not allowed",1,1))))</f>
        <v>0</v>
      </c>
      <c r="I398" s="9">
        <f>IF('Table 1-1a'!I398="na","na",IF('Table 1-1a'!I398="Same",0,IF('Table 1-1a'!I398="Different",1,IF('Table 1-1a'!I398="Foreign providers not allowed",1,1))))</f>
        <v>0</v>
      </c>
      <c r="J398" s="9">
        <f>IF('Table 1-1a'!J398="na","na",IF('Table 1-1a'!J398="Same",0,IF('Table 1-1a'!J398="Different",1,IF('Table 1-1a'!J398="Foreign providers not allowed",1))))</f>
        <v>0</v>
      </c>
      <c r="K398" s="9">
        <f>IF('Table 1-1a'!K398="na","na",IF('Table 1-1a'!K398="Same",0,IF('Table 1-1a'!K398="Different",1,IF('Table 1-1a'!K398="Foreign providers not allowed",1))))</f>
        <v>0</v>
      </c>
      <c r="L398" s="9">
        <f>IF('Table 1-1a'!L398="na","na",IF('Table 1-1a'!L398="Same",0,IF('Table 1-1a'!L398="Different",1,IF('Table 1-1a'!L398="Foreign providers not allowed",1))))</f>
        <v>1</v>
      </c>
    </row>
    <row r="399" spans="2:12" ht="12.75">
      <c r="B399" s="1" t="s">
        <v>299</v>
      </c>
      <c r="C399" s="9" t="str">
        <f>IF('Table 1-1a'!C399="na","na",IF('Table 1-1a'!C399="Same",0,IF('Table 1-1a'!C399="Different",1,IF('Table 1-1a'!C399="Foreign providers not allowed",1))))</f>
        <v>na</v>
      </c>
      <c r="D399" s="9">
        <f>IF('Table 1-1a'!D399="na","na",IF('Table 1-1a'!D399="Same",0,IF('Table 1-1a'!D399="Different",1,IF('Table 1-1a'!D399="Foreign providers not allowed",1,1))))</f>
        <v>0</v>
      </c>
      <c r="E399" s="9">
        <f>IF('Table 1-1a'!E399="na","na",IF('Table 1-1a'!E399="Same",0,IF('Table 1-1a'!E399="Different",1,IF('Table 1-1a'!E399="Foreign providers not allowed",1,1))))</f>
        <v>0</v>
      </c>
      <c r="F399" s="9">
        <f>IF('Table 1-1a'!F399="na","na",IF('Table 1-1a'!F399="Same",0,IF('Table 1-1a'!F399="Different",1,IF('Table 1-1a'!F399="Foreign providers not allowed",1,1))))</f>
        <v>0</v>
      </c>
      <c r="G399" s="9">
        <f>IF('Table 1-1a'!G399="na","na",IF('Table 1-1a'!G399="Same",0,IF('Table 1-1a'!G399="Different",1,IF('Table 1-1a'!G399="Foreign providers not allowed",1,1))))</f>
        <v>0</v>
      </c>
      <c r="H399" s="9">
        <f>IF('Table 1-1a'!H399="na","na",IF('Table 1-1a'!H399="Same",0,IF('Table 1-1a'!H399="Different",1,IF('Table 1-1a'!H399="Foreign providers not allowed",1,1))))</f>
        <v>0</v>
      </c>
      <c r="I399" s="9">
        <f>IF('Table 1-1a'!I399="na","na",IF('Table 1-1a'!I399="Same",0,IF('Table 1-1a'!I399="Different",1,IF('Table 1-1a'!I399="Foreign providers not allowed",1,1))))</f>
        <v>0</v>
      </c>
      <c r="J399" s="9" t="str">
        <f>IF('Table 1-1a'!J399="na","na",IF('Table 1-1a'!J399="Same",0,IF('Table 1-1a'!J399="Different",1,IF('Table 1-1a'!J399="Foreign providers not allowed",1))))</f>
        <v>na</v>
      </c>
      <c r="K399" s="9">
        <f>IF('Table 1-1a'!K399="na","na",IF('Table 1-1a'!K399="Same",0,IF('Table 1-1a'!K399="Different",1,IF('Table 1-1a'!K399="Foreign providers not allowed",1))))</f>
        <v>0</v>
      </c>
      <c r="L399" s="9">
        <f>IF('Table 1-1a'!L399="na","na",IF('Table 1-1a'!L399="Same",0,IF('Table 1-1a'!L399="Different",1,IF('Table 1-1a'!L399="Foreign providers not allowed",1))))</f>
        <v>1</v>
      </c>
    </row>
    <row r="400" spans="2:12" ht="12.75">
      <c r="B400" s="1" t="s">
        <v>300</v>
      </c>
      <c r="C400" s="9" t="str">
        <f>IF('Table 1-1a'!C400="na","na",IF('Table 1-1a'!C400="Same",0,IF('Table 1-1a'!C400="Different",1,IF('Table 1-1a'!C400="Foreign providers not allowed",1))))</f>
        <v>na</v>
      </c>
      <c r="D400" s="9">
        <f>IF('Table 1-1a'!D400="na","na",IF('Table 1-1a'!D400="Same",0,IF('Table 1-1a'!D400="Different",1,IF('Table 1-1a'!D400="Foreign providers not allowed",1,1))))</f>
        <v>0</v>
      </c>
      <c r="E400" s="9">
        <f>IF('Table 1-1a'!E400="na","na",IF('Table 1-1a'!E400="Same",0,IF('Table 1-1a'!E400="Different",1,IF('Table 1-1a'!E400="Foreign providers not allowed",1,1))))</f>
        <v>0</v>
      </c>
      <c r="F400" s="9">
        <f>IF('Table 1-1a'!F400="na","na",IF('Table 1-1a'!F400="Same",0,IF('Table 1-1a'!F400="Different",1,IF('Table 1-1a'!F400="Foreign providers not allowed",1,1))))</f>
        <v>1</v>
      </c>
      <c r="G400" s="9">
        <f>IF('Table 1-1a'!G400="na","na",IF('Table 1-1a'!G400="Same",0,IF('Table 1-1a'!G400="Different",1,IF('Table 1-1a'!G400="Foreign providers not allowed",1,1))))</f>
        <v>0</v>
      </c>
      <c r="H400" s="9">
        <f>IF('Table 1-1a'!H400="na","na",IF('Table 1-1a'!H400="Same",0,IF('Table 1-1a'!H400="Different",1,IF('Table 1-1a'!H400="Foreign providers not allowed",1,1))))</f>
        <v>0</v>
      </c>
      <c r="I400" s="9">
        <f>IF('Table 1-1a'!I400="na","na",IF('Table 1-1a'!I400="Same",0,IF('Table 1-1a'!I400="Different",1,IF('Table 1-1a'!I400="Foreign providers not allowed",1,1))))</f>
        <v>0</v>
      </c>
      <c r="J400" s="9" t="str">
        <f>IF('Table 1-1a'!J400="na","na",IF('Table 1-1a'!J400="Same",0,IF('Table 1-1a'!J400="Different",1,IF('Table 1-1a'!J400="Foreign providers not allowed",1))))</f>
        <v>na</v>
      </c>
      <c r="K400" s="9">
        <f>IF('Table 1-1a'!K400="na","na",IF('Table 1-1a'!K400="Same",0,IF('Table 1-1a'!K400="Different",1,IF('Table 1-1a'!K400="Foreign providers not allowed",1))))</f>
        <v>0</v>
      </c>
      <c r="L400" s="9">
        <f>IF('Table 1-1a'!L400="na","na",IF('Table 1-1a'!L400="Same",0,IF('Table 1-1a'!L400="Different",1,IF('Table 1-1a'!L400="Foreign providers not allowed",1))))</f>
        <v>1</v>
      </c>
    </row>
    <row r="401" spans="2:12" ht="12.75">
      <c r="B401" s="1" t="s">
        <v>301</v>
      </c>
      <c r="C401" s="9" t="str">
        <f>IF('Table 1-1a'!C401="na","na",IF('Table 1-1a'!C401="Same",0,IF('Table 1-1a'!C401="Different",1,IF('Table 1-1a'!C401="Foreign providers not allowed",1))))</f>
        <v>na</v>
      </c>
      <c r="D401" s="9">
        <f>IF('Table 1-1a'!D401="na","na",IF('Table 1-1a'!D401="Same",0,IF('Table 1-1a'!D401="Different",1,IF('Table 1-1a'!D401="Foreign providers not allowed",1,1))))</f>
        <v>0</v>
      </c>
      <c r="E401" s="9">
        <f>IF('Table 1-1a'!E401="na","na",IF('Table 1-1a'!E401="Same",0,IF('Table 1-1a'!E401="Different",1,IF('Table 1-1a'!E401="Foreign providers not allowed",1,1))))</f>
        <v>0</v>
      </c>
      <c r="F401" s="9">
        <f>IF('Table 1-1a'!F401="na","na",IF('Table 1-1a'!F401="Same",0,IF('Table 1-1a'!F401="Different",1,IF('Table 1-1a'!F401="Foreign providers not allowed",1,1))))</f>
        <v>1</v>
      </c>
      <c r="G401" s="9">
        <f>IF('Table 1-1a'!G401="na","na",IF('Table 1-1a'!G401="Same",0,IF('Table 1-1a'!G401="Different",1,IF('Table 1-1a'!G401="Foreign providers not allowed",1,1))))</f>
        <v>0</v>
      </c>
      <c r="H401" s="9">
        <f>IF('Table 1-1a'!H401="na","na",IF('Table 1-1a'!H401="Same",0,IF('Table 1-1a'!H401="Different",1,IF('Table 1-1a'!H401="Foreign providers not allowed",1,1))))</f>
        <v>0</v>
      </c>
      <c r="I401" s="9">
        <f>IF('Table 1-1a'!I401="na","na",IF('Table 1-1a'!I401="Same",0,IF('Table 1-1a'!I401="Different",1,IF('Table 1-1a'!I401="Foreign providers not allowed",1,1))))</f>
        <v>0</v>
      </c>
      <c r="J401" s="9" t="str">
        <f>IF('Table 1-1a'!J401="na","na",IF('Table 1-1a'!J401="Same",0,IF('Table 1-1a'!J401="Different",1,IF('Table 1-1a'!J401="Foreign providers not allowed",1))))</f>
        <v>na</v>
      </c>
      <c r="K401" s="9">
        <f>IF('Table 1-1a'!K401="na","na",IF('Table 1-1a'!K401="Same",0,IF('Table 1-1a'!K401="Different",1,IF('Table 1-1a'!K401="Foreign providers not allowed",1))))</f>
        <v>0</v>
      </c>
      <c r="L401" s="9">
        <f>IF('Table 1-1a'!L401="na","na",IF('Table 1-1a'!L401="Same",0,IF('Table 1-1a'!L401="Different",1,IF('Table 1-1a'!L401="Foreign providers not allowed",1))))</f>
        <v>1</v>
      </c>
    </row>
    <row r="402" spans="2:12" ht="12.75">
      <c r="B402" s="1" t="s">
        <v>302</v>
      </c>
      <c r="C402" s="9">
        <f>IF('Table 1-1a'!C402="na","na",IF('Table 1-1a'!C402="Same",0,IF('Table 1-1a'!C402="Different",1,IF('Table 1-1a'!C402="Foreign providers not allowed",1))))</f>
        <v>1</v>
      </c>
      <c r="D402" s="9">
        <f>IF('Table 1-1a'!D402="na","na",IF('Table 1-1a'!D402="Same",0,IF('Table 1-1a'!D402="Different",1,IF('Table 1-1a'!D402="Foreign providers not allowed",1,1))))</f>
        <v>1</v>
      </c>
      <c r="E402" s="9" t="str">
        <f>IF('Table 1-1a'!E402="na","na",IF('Table 1-1a'!E402="Same",0,IF('Table 1-1a'!E402="Different",1,IF('Table 1-1a'!E402="Foreign providers not allowed",1,1))))</f>
        <v>na</v>
      </c>
      <c r="F402" s="9">
        <f>IF('Table 1-1a'!F402="na","na",IF('Table 1-1a'!F402="Same",0,IF('Table 1-1a'!F402="Different",1,IF('Table 1-1a'!F402="Foreign providers not allowed",1,1))))</f>
        <v>0</v>
      </c>
      <c r="G402" s="9">
        <f>IF('Table 1-1a'!G402="na","na",IF('Table 1-1a'!G402="Same",0,IF('Table 1-1a'!G402="Different",1,IF('Table 1-1a'!G402="Foreign providers not allowed",1,1))))</f>
        <v>0</v>
      </c>
      <c r="H402" s="9">
        <f>IF('Table 1-1a'!H402="na","na",IF('Table 1-1a'!H402="Same",0,IF('Table 1-1a'!H402="Different",1,IF('Table 1-1a'!H402="Foreign providers not allowed",1,1))))</f>
        <v>1</v>
      </c>
      <c r="I402" s="9">
        <f>IF('Table 1-1a'!I402="na","na",IF('Table 1-1a'!I402="Same",0,IF('Table 1-1a'!I402="Different",1,IF('Table 1-1a'!I402="Foreign providers not allowed",1,1))))</f>
        <v>0</v>
      </c>
      <c r="J402" s="9">
        <f>IF('Table 1-1a'!J402="na","na",IF('Table 1-1a'!J402="Same",0,IF('Table 1-1a'!J402="Different",1,IF('Table 1-1a'!J402="Foreign providers not allowed",1))))</f>
        <v>0</v>
      </c>
      <c r="K402" s="9">
        <f>IF('Table 1-1a'!K402="na","na",IF('Table 1-1a'!K402="Same",0,IF('Table 1-1a'!K402="Different",1,IF('Table 1-1a'!K402="Foreign providers not allowed",1))))</f>
        <v>0</v>
      </c>
      <c r="L402" s="9">
        <f>IF('Table 1-1a'!L402="na","na",IF('Table 1-1a'!L402="Same",0,IF('Table 1-1a'!L402="Different",1,IF('Table 1-1a'!L402="Foreign providers not allowed",1))))</f>
        <v>1</v>
      </c>
    </row>
    <row r="403" spans="2:12" ht="12.75">
      <c r="B403" s="1" t="s">
        <v>303</v>
      </c>
      <c r="C403" s="9">
        <f>IF('Table 1-1a'!C403="na","na",IF('Table 1-1a'!C403="Same",0,IF('Table 1-1a'!C403="Different",1,IF('Table 1-1a'!C403="Foreign providers not allowed",1))))</f>
        <v>0</v>
      </c>
      <c r="D403" s="9">
        <f>IF('Table 1-1a'!D403="na","na",IF('Table 1-1a'!D403="Same",0,IF('Table 1-1a'!D403="Different",1,IF('Table 1-1a'!D403="Foreign providers not allowed",1,1))))</f>
        <v>0</v>
      </c>
      <c r="E403" s="9">
        <f>IF('Table 1-1a'!E403="na","na",IF('Table 1-1a'!E403="Same",0,IF('Table 1-1a'!E403="Different",1,IF('Table 1-1a'!E403="Foreign providers not allowed",1,1))))</f>
        <v>0</v>
      </c>
      <c r="F403" s="9">
        <f>IF('Table 1-1a'!F403="na","na",IF('Table 1-1a'!F403="Same",0,IF('Table 1-1a'!F403="Different",1,IF('Table 1-1a'!F403="Foreign providers not allowed",1,1))))</f>
        <v>0</v>
      </c>
      <c r="G403" s="9">
        <f>IF('Table 1-1a'!G403="na","na",IF('Table 1-1a'!G403="Same",0,IF('Table 1-1a'!G403="Different",1,IF('Table 1-1a'!G403="Foreign providers not allowed",1,1))))</f>
        <v>0</v>
      </c>
      <c r="H403" s="9">
        <f>IF('Table 1-1a'!H403="na","na",IF('Table 1-1a'!H403="Same",0,IF('Table 1-1a'!H403="Different",1,IF('Table 1-1a'!H403="Foreign providers not allowed",1,1))))</f>
        <v>1</v>
      </c>
      <c r="I403" s="9">
        <f>IF('Table 1-1a'!I403="na","na",IF('Table 1-1a'!I403="Same",0,IF('Table 1-1a'!I403="Different",1,IF('Table 1-1a'!I403="Foreign providers not allowed",1,1))))</f>
        <v>0</v>
      </c>
      <c r="J403" s="9">
        <f>IF('Table 1-1a'!J403="na","na",IF('Table 1-1a'!J403="Same",0,IF('Table 1-1a'!J403="Different",1,IF('Table 1-1a'!J403="Foreign providers not allowed",1))))</f>
        <v>0</v>
      </c>
      <c r="K403" s="9">
        <f>IF('Table 1-1a'!K403="na","na",IF('Table 1-1a'!K403="Same",0,IF('Table 1-1a'!K403="Different",1,IF('Table 1-1a'!K403="Foreign providers not allowed",1))))</f>
        <v>0</v>
      </c>
      <c r="L403" s="9">
        <f>IF('Table 1-1a'!L403="na","na",IF('Table 1-1a'!L403="Same",0,IF('Table 1-1a'!L403="Different",1,IF('Table 1-1a'!L403="Foreign providers not allowed",1))))</f>
        <v>1</v>
      </c>
    </row>
    <row r="404" spans="2:12" ht="12.75">
      <c r="B404" s="1" t="s">
        <v>304</v>
      </c>
      <c r="C404" s="9">
        <f>IF('Table 1-1a'!C404="na","na",IF('Table 1-1a'!C404="Same",0,IF('Table 1-1a'!C404="Different",1,IF('Table 1-1a'!C404="Foreign providers not allowed",1))))</f>
        <v>0</v>
      </c>
      <c r="D404" s="9">
        <f>IF('Table 1-1a'!D404="na","na",IF('Table 1-1a'!D404="Same",0,IF('Table 1-1a'!D404="Different",1,IF('Table 1-1a'!D404="Foreign providers not allowed",1,1))))</f>
        <v>0</v>
      </c>
      <c r="E404" s="9">
        <f>IF('Table 1-1a'!E404="na","na",IF('Table 1-1a'!E404="Same",0,IF('Table 1-1a'!E404="Different",1,IF('Table 1-1a'!E404="Foreign providers not allowed",1,1))))</f>
        <v>0</v>
      </c>
      <c r="F404" s="9">
        <f>IF('Table 1-1a'!F404="na","na",IF('Table 1-1a'!F404="Same",0,IF('Table 1-1a'!F404="Different",1,IF('Table 1-1a'!F404="Foreign providers not allowed",1,1))))</f>
        <v>0</v>
      </c>
      <c r="G404" s="9">
        <f>IF('Table 1-1a'!G404="na","na",IF('Table 1-1a'!G404="Same",0,IF('Table 1-1a'!G404="Different",1,IF('Table 1-1a'!G404="Foreign providers not allowed",1,1))))</f>
        <v>0</v>
      </c>
      <c r="H404" s="9">
        <f>IF('Table 1-1a'!H404="na","na",IF('Table 1-1a'!H404="Same",0,IF('Table 1-1a'!H404="Different",1,IF('Table 1-1a'!H404="Foreign providers not allowed",1,1))))</f>
        <v>1</v>
      </c>
      <c r="I404" s="9">
        <f>IF('Table 1-1a'!I404="na","na",IF('Table 1-1a'!I404="Same",0,IF('Table 1-1a'!I404="Different",1,IF('Table 1-1a'!I404="Foreign providers not allowed",1,1))))</f>
        <v>0</v>
      </c>
      <c r="J404" s="9">
        <f>IF('Table 1-1a'!J404="na","na",IF('Table 1-1a'!J404="Same",0,IF('Table 1-1a'!J404="Different",1,IF('Table 1-1a'!J404="Foreign providers not allowed",1))))</f>
        <v>0</v>
      </c>
      <c r="K404" s="9">
        <f>IF('Table 1-1a'!K404="na","na",IF('Table 1-1a'!K404="Same",0,IF('Table 1-1a'!K404="Different",1,IF('Table 1-1a'!K404="Foreign providers not allowed",1))))</f>
        <v>0</v>
      </c>
      <c r="L404" s="9">
        <f>IF('Table 1-1a'!L404="na","na",IF('Table 1-1a'!L404="Same",0,IF('Table 1-1a'!L404="Different",1,IF('Table 1-1a'!L404="Foreign providers not allowed",1))))</f>
        <v>1</v>
      </c>
    </row>
    <row r="405" spans="2:12" ht="12.75">
      <c r="B405" s="1" t="s">
        <v>305</v>
      </c>
      <c r="C405" s="9">
        <f>IF('Table 1-1a'!C405="na","na",IF('Table 1-1a'!C405="Same",0,IF('Table 1-1a'!C405="Different",1,IF('Table 1-1a'!C405="Foreign providers not allowed",1))))</f>
        <v>0</v>
      </c>
      <c r="D405" s="9">
        <f>IF('Table 1-1a'!D405="na","na",IF('Table 1-1a'!D405="Same",0,IF('Table 1-1a'!D405="Different",1,IF('Table 1-1a'!D405="Foreign providers not allowed",1,1))))</f>
        <v>0</v>
      </c>
      <c r="E405" s="9">
        <f>IF('Table 1-1a'!E405="na","na",IF('Table 1-1a'!E405="Same",0,IF('Table 1-1a'!E405="Different",1,IF('Table 1-1a'!E405="Foreign providers not allowed",1,1))))</f>
        <v>0</v>
      </c>
      <c r="F405" s="9">
        <f>IF('Table 1-1a'!F405="na","na",IF('Table 1-1a'!F405="Same",0,IF('Table 1-1a'!F405="Different",1,IF('Table 1-1a'!F405="Foreign providers not allowed",1,1))))</f>
        <v>0</v>
      </c>
      <c r="G405" s="9">
        <f>IF('Table 1-1a'!G405="na","na",IF('Table 1-1a'!G405="Same",0,IF('Table 1-1a'!G405="Different",1,IF('Table 1-1a'!G405="Foreign providers not allowed",1,1))))</f>
        <v>0</v>
      </c>
      <c r="H405" s="9">
        <f>IF('Table 1-1a'!H405="na","na",IF('Table 1-1a'!H405="Same",0,IF('Table 1-1a'!H405="Different",1,IF('Table 1-1a'!H405="Foreign providers not allowed",1,1))))</f>
        <v>1</v>
      </c>
      <c r="I405" s="9">
        <f>IF('Table 1-1a'!I405="na","na",IF('Table 1-1a'!I405="Same",0,IF('Table 1-1a'!I405="Different",1,IF('Table 1-1a'!I405="Foreign providers not allowed",1,1))))</f>
        <v>0</v>
      </c>
      <c r="J405" s="9">
        <f>IF('Table 1-1a'!J405="na","na",IF('Table 1-1a'!J405="Same",0,IF('Table 1-1a'!J405="Different",1,IF('Table 1-1a'!J405="Foreign providers not allowed",1))))</f>
        <v>0</v>
      </c>
      <c r="K405" s="9">
        <f>IF('Table 1-1a'!K405="na","na",IF('Table 1-1a'!K405="Same",0,IF('Table 1-1a'!K405="Different",1,IF('Table 1-1a'!K405="Foreign providers not allowed",1))))</f>
        <v>0</v>
      </c>
      <c r="L405" s="9">
        <f>IF('Table 1-1a'!L405="na","na",IF('Table 1-1a'!L405="Same",0,IF('Table 1-1a'!L405="Different",1,IF('Table 1-1a'!L405="Foreign providers not allowed",1))))</f>
        <v>1</v>
      </c>
    </row>
    <row r="406" spans="2:12" ht="12.75">
      <c r="B406" s="1" t="s">
        <v>306</v>
      </c>
      <c r="C406" s="9">
        <f>IF('Table 1-1a'!C406="na","na",IF('Table 1-1a'!C406="Same",0,IF('Table 1-1a'!C406="Different",1,IF('Table 1-1a'!C406="Foreign providers not allowed",1))))</f>
        <v>0</v>
      </c>
      <c r="D406" s="9">
        <f>IF('Table 1-1a'!D406="na","na",IF('Table 1-1a'!D406="Same",0,IF('Table 1-1a'!D406="Different",1,IF('Table 1-1a'!D406="Foreign providers not allowed",1,1))))</f>
        <v>0</v>
      </c>
      <c r="E406" s="9">
        <f>IF('Table 1-1a'!E406="na","na",IF('Table 1-1a'!E406="Same",0,IF('Table 1-1a'!E406="Different",1,IF('Table 1-1a'!E406="Foreign providers not allowed",1,1))))</f>
        <v>0</v>
      </c>
      <c r="F406" s="9">
        <f>IF('Table 1-1a'!F406="na","na",IF('Table 1-1a'!F406="Same",0,IF('Table 1-1a'!F406="Different",1,IF('Table 1-1a'!F406="Foreign providers not allowed",1,1))))</f>
        <v>0</v>
      </c>
      <c r="G406" s="9">
        <f>IF('Table 1-1a'!G406="na","na",IF('Table 1-1a'!G406="Same",0,IF('Table 1-1a'!G406="Different",1,IF('Table 1-1a'!G406="Foreign providers not allowed",1,1))))</f>
        <v>0</v>
      </c>
      <c r="H406" s="9">
        <f>IF('Table 1-1a'!H406="na","na",IF('Table 1-1a'!H406="Same",0,IF('Table 1-1a'!H406="Different",1,IF('Table 1-1a'!H406="Foreign providers not allowed",1,1))))</f>
        <v>1</v>
      </c>
      <c r="I406" s="9">
        <f>IF('Table 1-1a'!I406="na","na",IF('Table 1-1a'!I406="Same",0,IF('Table 1-1a'!I406="Different",1,IF('Table 1-1a'!I406="Foreign providers not allowed",1,1))))</f>
        <v>0</v>
      </c>
      <c r="J406" s="9">
        <f>IF('Table 1-1a'!J406="na","na",IF('Table 1-1a'!J406="Same",0,IF('Table 1-1a'!J406="Different",1,IF('Table 1-1a'!J406="Foreign providers not allowed",1))))</f>
        <v>0</v>
      </c>
      <c r="K406" s="9">
        <f>IF('Table 1-1a'!K406="na","na",IF('Table 1-1a'!K406="Same",0,IF('Table 1-1a'!K406="Different",1,IF('Table 1-1a'!K406="Foreign providers not allowed",1))))</f>
        <v>0</v>
      </c>
      <c r="L406" s="9">
        <f>IF('Table 1-1a'!L406="na","na",IF('Table 1-1a'!L406="Same",0,IF('Table 1-1a'!L406="Different",1,IF('Table 1-1a'!L406="Foreign providers not allowed",1))))</f>
        <v>1</v>
      </c>
    </row>
    <row r="407" spans="2:12" ht="12.75">
      <c r="B407" s="2" t="s">
        <v>288</v>
      </c>
      <c r="H407" s="9"/>
      <c r="L407" s="15"/>
    </row>
    <row r="409" spans="1:12" ht="12.75">
      <c r="A409" s="18">
        <v>20</v>
      </c>
      <c r="B409" s="1" t="s">
        <v>411</v>
      </c>
      <c r="C409" s="5">
        <f>IF('Table 1-1a'!C409="No",0,IF('Table 1-1a'!C409="Yes",1,IF('Table 1-1a'!C409="na","na",0)))</f>
        <v>1</v>
      </c>
      <c r="D409" s="5">
        <f>IF('Table 1-1a'!D409="No",0,IF('Table 1-1a'!D409="Yes",1,IF('Table 1-1a'!D409="na","na",0)))</f>
        <v>0</v>
      </c>
      <c r="E409" s="5">
        <f>IF('Table 1-1a'!E409="No",0,IF('Table 1-1a'!E409="Yes",1,IF('Table 1-1a'!E409="na","na",0)))</f>
        <v>1</v>
      </c>
      <c r="F409" s="5">
        <f>IF('Table 1-1a'!F409="No",0,IF('Table 1-1a'!F409="Yes",1,IF('Table 1-1a'!F409="na","na",0)))</f>
        <v>1</v>
      </c>
      <c r="G409" s="5">
        <f>IF('Table 1-1a'!G409="No",0,IF('Table 1-1a'!G409="Yes",1,IF('Table 1-1a'!G409="na","na",0)))</f>
        <v>1</v>
      </c>
      <c r="H409" s="5">
        <f>IF('Table 1-1a'!H409="No",0,IF('Table 1-1a'!H409="Yes",1,IF('Table 1-1a'!H409="na","na",0)))</f>
        <v>0</v>
      </c>
      <c r="I409" s="5">
        <f>IF('Table 1-1a'!I409="No",0,IF('Table 1-1a'!I409="Yes",1,IF('Table 1-1a'!I409="na","na",0)))</f>
        <v>0</v>
      </c>
      <c r="J409" s="5">
        <f>IF('Table 1-1a'!J409="No",0,IF('Table 1-1a'!J409="Yes",1,IF('Table 1-1a'!J409="na","na",0)))</f>
        <v>0</v>
      </c>
      <c r="K409" s="5">
        <f>IF('Table 1-1a'!K409="No",0,IF('Table 1-1a'!K409="Yes",1,IF('Table 1-1a'!K409="na","na",0)))</f>
        <v>0</v>
      </c>
      <c r="L409" s="5">
        <f>IF('Table 1-1a'!L409="No",0,IF('Table 1-1a'!L409="Yes",1,IF('Table 1-1a'!L409="na","na",0)))</f>
        <v>0</v>
      </c>
    </row>
    <row r="410" spans="2:7" ht="12.75">
      <c r="B410" s="2" t="s">
        <v>412</v>
      </c>
      <c r="C410" s="15"/>
      <c r="D410" s="9"/>
      <c r="E410" s="9"/>
      <c r="F410" s="1"/>
      <c r="G410" s="9"/>
    </row>
    <row r="412" spans="1:12" ht="12.75">
      <c r="A412" s="18">
        <v>21</v>
      </c>
      <c r="B412" s="1" t="s">
        <v>413</v>
      </c>
      <c r="C412" s="5">
        <f>IF('Table 1-1a'!C412="No",0,IF('Table 1-1a'!C412="Yes",1,IF('Table 1-1a'!C412="na","na",0)))</f>
        <v>1</v>
      </c>
      <c r="D412" s="5">
        <f>IF('Table 1-1a'!D412="No",0,IF('Table 1-1a'!D412="Yes",1,IF('Table 1-1a'!D412="na","na",0)))</f>
        <v>0</v>
      </c>
      <c r="E412" s="5">
        <f>IF('Table 1-1a'!E412="No",0,IF('Table 1-1a'!E412="Yes",1,IF('Table 1-1a'!E412="na","na",0)))</f>
        <v>1</v>
      </c>
      <c r="F412" s="5">
        <f>IF('Table 1-1a'!F412="No",0,IF('Table 1-1a'!F412="Yes",1,IF('Table 1-1a'!F412="na","na",0)))</f>
        <v>1</v>
      </c>
      <c r="G412" s="5">
        <f>IF('Table 1-1a'!G412="No",0,IF('Table 1-1a'!G412="Yes",1,IF('Table 1-1a'!G412="na","na",0)))</f>
        <v>0</v>
      </c>
      <c r="H412" s="5">
        <f>IF('Table 1-1a'!H412="No",0,IF('Table 1-1a'!H412="Yes",1,IF('Table 1-1a'!H412="na","na",0)))</f>
        <v>0</v>
      </c>
      <c r="I412" s="5">
        <f>IF('Table 1-1a'!I412="No",0,IF('Table 1-1a'!I412="Yes",1,IF('Table 1-1a'!I412="na","na",0)))</f>
        <v>0</v>
      </c>
      <c r="J412" s="5">
        <f>IF('Table 1-1a'!J412="No",0,IF('Table 1-1a'!J412="Yes",1,IF('Table 1-1a'!J412="na","na",0)))</f>
        <v>0</v>
      </c>
      <c r="K412" s="5">
        <f>IF('Table 1-1a'!K412="No",0,IF('Table 1-1a'!K412="Yes",1,IF('Table 1-1a'!K412="na","na",0)))</f>
        <v>0</v>
      </c>
      <c r="L412" s="5">
        <f>IF('Table 1-1a'!L412="No",0,IF('Table 1-1a'!L412="Yes",1,IF('Table 1-1a'!L412="na","na",0)))</f>
        <v>0</v>
      </c>
    </row>
    <row r="413" spans="2:5" ht="12.75">
      <c r="B413" s="2" t="s">
        <v>412</v>
      </c>
      <c r="E413" s="9"/>
    </row>
    <row r="415" spans="1:12" ht="12.75">
      <c r="A415" s="18">
        <v>22</v>
      </c>
      <c r="B415" s="1" t="s">
        <v>414</v>
      </c>
      <c r="C415" s="2"/>
      <c r="D415" s="9"/>
      <c r="E415" s="9"/>
      <c r="F415" s="9"/>
      <c r="G415" s="9"/>
      <c r="H415" s="9"/>
      <c r="I415" s="9"/>
      <c r="J415" s="9"/>
      <c r="K415" s="9"/>
      <c r="L415" s="9"/>
    </row>
    <row r="416" spans="2:5" ht="12.75">
      <c r="B416" s="1" t="s">
        <v>415</v>
      </c>
      <c r="D416" s="9"/>
      <c r="E416" s="9"/>
    </row>
    <row r="417" spans="1:12" ht="12.75">
      <c r="A417" s="35"/>
      <c r="B417" s="36"/>
      <c r="C417" s="36"/>
      <c r="D417" s="33"/>
      <c r="E417" s="33"/>
      <c r="F417" s="33"/>
      <c r="G417" s="33"/>
      <c r="H417" s="33"/>
      <c r="I417" s="33"/>
      <c r="J417" s="33"/>
      <c r="K417" s="33"/>
      <c r="L417" s="33"/>
    </row>
  </sheetData>
  <sheetProtection/>
  <printOptions/>
  <pageMargins left="0.75" right="0.75" top="1" bottom="1" header="0.5" footer="0.5"/>
  <pageSetup fitToHeight="4" fitToWidth="1"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L163"/>
  <sheetViews>
    <sheetView zoomScale="75" zoomScaleNormal="75" zoomScalePageLayoutView="0" workbookViewId="0" topLeftCell="A1">
      <selection activeCell="B2" sqref="B2"/>
    </sheetView>
  </sheetViews>
  <sheetFormatPr defaultColWidth="9.140625" defaultRowHeight="12.75"/>
  <cols>
    <col min="1" max="1" width="6.28125" style="18" customWidth="1"/>
    <col min="2" max="2" width="73.57421875" style="12" customWidth="1"/>
    <col min="3" max="3" width="10.8515625" style="12" bestFit="1" customWidth="1"/>
    <col min="4" max="16384" width="9.140625" style="11" customWidth="1"/>
  </cols>
  <sheetData>
    <row r="1" spans="1:3" ht="12.75">
      <c r="A1" s="17"/>
      <c r="B1" s="48" t="s">
        <v>273</v>
      </c>
      <c r="C1" s="3"/>
    </row>
    <row r="2" spans="2:3" ht="12.75">
      <c r="B2" s="3"/>
      <c r="C2" s="3"/>
    </row>
    <row r="3" spans="1:12" ht="12.75">
      <c r="A3" s="34"/>
      <c r="B3" s="29"/>
      <c r="C3" s="30" t="s">
        <v>291</v>
      </c>
      <c r="D3" s="31" t="s">
        <v>280</v>
      </c>
      <c r="E3" s="31" t="s">
        <v>284</v>
      </c>
      <c r="F3" s="31" t="s">
        <v>281</v>
      </c>
      <c r="G3" s="31" t="s">
        <v>286</v>
      </c>
      <c r="H3" s="31" t="s">
        <v>287</v>
      </c>
      <c r="I3" s="31" t="s">
        <v>290</v>
      </c>
      <c r="J3" s="31" t="s">
        <v>282</v>
      </c>
      <c r="K3" s="31" t="s">
        <v>283</v>
      </c>
      <c r="L3" s="31" t="s">
        <v>285</v>
      </c>
    </row>
    <row r="5" spans="1:3" ht="12.75">
      <c r="A5" s="7" t="s">
        <v>208</v>
      </c>
      <c r="B5" s="21"/>
      <c r="C5" s="11"/>
    </row>
    <row r="6" spans="1:12" ht="12.75">
      <c r="A6" s="17"/>
      <c r="B6" s="5" t="s">
        <v>209</v>
      </c>
      <c r="C6" s="11">
        <f>SUM('Table 1-2a'!C6:C28)</f>
        <v>4</v>
      </c>
      <c r="D6" s="11">
        <f>SUM('Table 1-2a'!D6:D28)</f>
        <v>2</v>
      </c>
      <c r="E6" s="11">
        <f>SUM('Table 1-2a'!E6:E28)</f>
        <v>0</v>
      </c>
      <c r="F6" s="11">
        <f>SUM('Table 1-2a'!F6:F28)</f>
        <v>12</v>
      </c>
      <c r="G6" s="11">
        <f>SUM('Table 1-2a'!G6:G28)</f>
        <v>7</v>
      </c>
      <c r="H6" s="11">
        <f>SUM('Table 1-2a'!H6:H28)</f>
        <v>6</v>
      </c>
      <c r="I6" s="11">
        <f>SUM('Table 1-2a'!I6:I28)</f>
        <v>0</v>
      </c>
      <c r="J6" s="11">
        <f>SUM('Table 1-2a'!J6:J28)</f>
        <v>4</v>
      </c>
      <c r="K6" s="11">
        <f>SUM('Table 1-2a'!K6:K28)</f>
        <v>0</v>
      </c>
      <c r="L6" s="11">
        <f>SUM('Table 1-2a'!L6:L28)</f>
        <v>4</v>
      </c>
    </row>
    <row r="7" spans="1:12" ht="12.75">
      <c r="A7" s="17"/>
      <c r="B7" s="5" t="s">
        <v>210</v>
      </c>
      <c r="C7" s="11">
        <f>SUM('Table 1-2a'!C31:C33)</f>
        <v>1</v>
      </c>
      <c r="D7" s="11">
        <f>SUM('Table 1-2a'!D31:D33)</f>
        <v>1</v>
      </c>
      <c r="E7" s="11">
        <f>SUM('Table 1-2a'!E31:E33)</f>
        <v>3</v>
      </c>
      <c r="F7" s="11">
        <f>SUM('Table 1-2a'!F31:F33)</f>
        <v>1</v>
      </c>
      <c r="G7" s="11">
        <f>SUM('Table 1-2a'!G31:G33)</f>
        <v>2</v>
      </c>
      <c r="H7" s="11">
        <f>SUM('Table 1-2a'!H31:H33)</f>
        <v>1</v>
      </c>
      <c r="I7" s="11">
        <f>SUM('Table 1-2a'!I31:I33)</f>
        <v>3</v>
      </c>
      <c r="J7" s="11">
        <f>SUM('Table 1-2a'!J31:J33)</f>
        <v>0</v>
      </c>
      <c r="K7" s="11">
        <f>SUM('Table 1-2a'!K31:K33)</f>
        <v>1</v>
      </c>
      <c r="L7" s="11">
        <f>SUM('Table 1-2a'!L31:L33)</f>
        <v>1</v>
      </c>
    </row>
    <row r="8" spans="1:12" ht="12.75">
      <c r="A8" s="17"/>
      <c r="B8" s="5" t="s">
        <v>211</v>
      </c>
      <c r="C8" s="11">
        <f>SUM('Table 1-2a'!C35:C36)</f>
        <v>2</v>
      </c>
      <c r="D8" s="11">
        <f>SUM('Table 1-2a'!D35:D36)</f>
        <v>1</v>
      </c>
      <c r="E8" s="11">
        <f>SUM('Table 1-2a'!E35:E36)</f>
        <v>2</v>
      </c>
      <c r="F8" s="11">
        <f>SUM('Table 1-2a'!F35:F36)</f>
        <v>1</v>
      </c>
      <c r="G8" s="11">
        <f>SUM('Table 1-2a'!G35:G36)</f>
        <v>2</v>
      </c>
      <c r="H8" s="11">
        <f>SUM('Table 1-2a'!H35:H36)</f>
        <v>1</v>
      </c>
      <c r="I8" s="11">
        <f>SUM('Table 1-2a'!I35:I36)</f>
        <v>1</v>
      </c>
      <c r="J8" s="11">
        <f>SUM('Table 1-2a'!J35:J36)</f>
        <v>0</v>
      </c>
      <c r="K8" s="11">
        <f>SUM('Table 1-2a'!K35:K36)</f>
        <v>1</v>
      </c>
      <c r="L8" s="11">
        <f>SUM('Table 1-2a'!L35:L36)</f>
        <v>1</v>
      </c>
    </row>
    <row r="9" spans="1:12" ht="12.75">
      <c r="A9" s="17"/>
      <c r="B9" s="5" t="s">
        <v>275</v>
      </c>
      <c r="C9" s="11">
        <f>SUM('Table 1-2a'!C40:C91)</f>
        <v>25</v>
      </c>
      <c r="D9" s="11">
        <f>SUM('Table 1-2a'!D40:D91)</f>
        <v>33.7</v>
      </c>
      <c r="E9" s="11">
        <f>SUM('Table 1-2a'!E40:E91)</f>
        <v>20.470000000000006</v>
      </c>
      <c r="F9" s="11">
        <f>SUM('Table 1-2a'!F40:F91)</f>
        <v>31.040000000000006</v>
      </c>
      <c r="G9" s="11">
        <f>SUM('Table 1-2a'!G40:G91)</f>
        <v>33.24000000000002</v>
      </c>
      <c r="H9" s="11">
        <f>SUM('Table 1-2a'!H40:H91)</f>
        <v>20.119999999999997</v>
      </c>
      <c r="I9" s="11">
        <f>SUM('Table 1-2a'!I40:I91)</f>
        <v>11.799999999999997</v>
      </c>
      <c r="J9" s="11">
        <f>SUM('Table 1-2a'!J40:J91)</f>
        <v>0.75</v>
      </c>
      <c r="K9" s="11">
        <f>SUM('Table 1-2a'!K40:K91)</f>
        <v>11.219999999999997</v>
      </c>
      <c r="L9" s="11">
        <f>SUM('Table 1-2a'!L40:L91)</f>
        <v>36.73</v>
      </c>
    </row>
    <row r="10" spans="1:12" ht="12.75">
      <c r="A10" s="17"/>
      <c r="B10" s="5" t="s">
        <v>278</v>
      </c>
      <c r="C10" s="11">
        <f>SUM('Table 1-2a'!C93:C115)</f>
        <v>4.5</v>
      </c>
      <c r="D10" s="11">
        <f>SUM('Table 1-2a'!D93:D115)</f>
        <v>3</v>
      </c>
      <c r="E10" s="11">
        <f>SUM('Table 1-2a'!E93:E115)</f>
        <v>4</v>
      </c>
      <c r="F10" s="11">
        <f>SUM('Table 1-2a'!F93:F115)</f>
        <v>6</v>
      </c>
      <c r="G10" s="11">
        <f>SUM('Table 1-2a'!G93:G115)</f>
        <v>3</v>
      </c>
      <c r="H10" s="11">
        <f>SUM('Table 1-2a'!H93:H115)</f>
        <v>7</v>
      </c>
      <c r="I10" s="11">
        <f>SUM('Table 1-2a'!I93:I115)</f>
        <v>4</v>
      </c>
      <c r="J10" s="11">
        <f>SUM('Table 1-2a'!J93:J115)</f>
        <v>1</v>
      </c>
      <c r="K10" s="11">
        <f>SUM('Table 1-2a'!K93:K115)</f>
        <v>4</v>
      </c>
      <c r="L10" s="11">
        <f>SUM('Table 1-2a'!L93:L115)</f>
        <v>13</v>
      </c>
    </row>
    <row r="11" spans="1:3" ht="12.75">
      <c r="A11" s="17"/>
      <c r="B11" s="5"/>
      <c r="C11" s="11"/>
    </row>
    <row r="12" spans="1:12" s="24" customFormat="1" ht="12.75">
      <c r="A12" s="23"/>
      <c r="B12" s="22" t="s">
        <v>289</v>
      </c>
      <c r="C12" s="25">
        <f>SUM(C6:C10)</f>
        <v>36.5</v>
      </c>
      <c r="D12" s="25">
        <f aca="true" t="shared" si="0" ref="D12:L12">SUM(D6:D10)</f>
        <v>40.7</v>
      </c>
      <c r="E12" s="25">
        <f t="shared" si="0"/>
        <v>29.470000000000006</v>
      </c>
      <c r="F12" s="25">
        <f t="shared" si="0"/>
        <v>51.040000000000006</v>
      </c>
      <c r="G12" s="25">
        <f t="shared" si="0"/>
        <v>47.24000000000002</v>
      </c>
      <c r="H12" s="25">
        <f t="shared" si="0"/>
        <v>35.12</v>
      </c>
      <c r="I12" s="25">
        <f t="shared" si="0"/>
        <v>19.799999999999997</v>
      </c>
      <c r="J12" s="25">
        <f t="shared" si="0"/>
        <v>5.75</v>
      </c>
      <c r="K12" s="25">
        <f t="shared" si="0"/>
        <v>17.22</v>
      </c>
      <c r="L12" s="25">
        <f t="shared" si="0"/>
        <v>55.73</v>
      </c>
    </row>
    <row r="13" spans="1:12" ht="12.75">
      <c r="A13" s="35"/>
      <c r="B13" s="32"/>
      <c r="C13" s="37"/>
      <c r="D13" s="33"/>
      <c r="E13" s="33"/>
      <c r="F13" s="33"/>
      <c r="G13" s="33"/>
      <c r="H13" s="33"/>
      <c r="I13" s="33"/>
      <c r="J13" s="33"/>
      <c r="K13" s="33"/>
      <c r="L13" s="33"/>
    </row>
    <row r="14" spans="2:3" ht="12.75">
      <c r="B14" s="6"/>
      <c r="C14" s="5"/>
    </row>
    <row r="15" spans="2:3" ht="12.75">
      <c r="B15" s="6"/>
      <c r="C15" s="5"/>
    </row>
    <row r="16" spans="2:12" ht="12.75" customHeight="1">
      <c r="B16" s="5" t="s">
        <v>212</v>
      </c>
      <c r="C16" s="28">
        <f>C12-SUM('Table 1-2a'!C6:C115)</f>
        <v>0</v>
      </c>
      <c r="D16" s="28">
        <f>D12-SUM('Table 1-2a'!D6:D115)</f>
        <v>0</v>
      </c>
      <c r="E16" s="28">
        <f>E12-SUM('Table 1-2a'!E6:E115)</f>
        <v>0</v>
      </c>
      <c r="F16" s="28">
        <f>F12-SUM('Table 1-2a'!F6:F115)</f>
        <v>0</v>
      </c>
      <c r="G16" s="28">
        <f>G12-SUM('Table 1-2a'!G6:G115)</f>
        <v>0</v>
      </c>
      <c r="H16" s="28">
        <f>H12-SUM('Table 1-2a'!H6:H115)</f>
        <v>0</v>
      </c>
      <c r="I16" s="28">
        <f>I12-SUM('Table 1-2a'!I6:I115)</f>
        <v>0</v>
      </c>
      <c r="J16" s="28">
        <f>J12-SUM('Table 1-2a'!J6:J115)</f>
        <v>0</v>
      </c>
      <c r="K16" s="28">
        <f>K12-SUM('Table 1-2a'!K6:K115)</f>
        <v>0</v>
      </c>
      <c r="L16" s="28">
        <f>L12-SUM('Table 1-2a'!L6:L115)</f>
        <v>0</v>
      </c>
    </row>
    <row r="17" spans="2:3" ht="12.75">
      <c r="B17" s="6"/>
      <c r="C17" s="5"/>
    </row>
    <row r="18" spans="2:3" ht="12.75">
      <c r="B18" s="6"/>
      <c r="C18" s="5"/>
    </row>
    <row r="19" spans="2:3" ht="12.75">
      <c r="B19" s="6"/>
      <c r="C19" s="5"/>
    </row>
    <row r="20" spans="2:3" ht="12.75">
      <c r="B20" s="6"/>
      <c r="C20" s="5"/>
    </row>
    <row r="21" spans="2:3" ht="12.75">
      <c r="B21" s="6"/>
      <c r="C21" s="5"/>
    </row>
    <row r="22" spans="2:3" ht="12.75">
      <c r="B22" s="6"/>
      <c r="C22" s="5"/>
    </row>
    <row r="23" spans="2:3" ht="12.75">
      <c r="B23" s="6"/>
      <c r="C23" s="5"/>
    </row>
    <row r="24" spans="2:6" ht="12.75">
      <c r="B24" s="6"/>
      <c r="C24" s="5"/>
      <c r="F24" s="9"/>
    </row>
    <row r="25" spans="2:3" ht="12.75">
      <c r="B25" s="6"/>
      <c r="C25" s="5"/>
    </row>
    <row r="26" spans="2:3" ht="24.75" customHeight="1">
      <c r="B26" s="5"/>
      <c r="C26" s="5"/>
    </row>
    <row r="27" spans="2:11" ht="12.75">
      <c r="B27" s="6"/>
      <c r="C27" s="5"/>
      <c r="K27"/>
    </row>
    <row r="28" spans="2:11" ht="12.75">
      <c r="B28" s="6"/>
      <c r="C28" s="5"/>
      <c r="K28"/>
    </row>
    <row r="29" spans="2:11" ht="12.75">
      <c r="B29" s="6"/>
      <c r="C29" s="5"/>
      <c r="K29"/>
    </row>
    <row r="30" spans="2:11" ht="12.75">
      <c r="B30" s="6"/>
      <c r="C30" s="5"/>
      <c r="F30" s="1"/>
      <c r="K30"/>
    </row>
    <row r="31" spans="2:11" ht="12.75">
      <c r="B31" s="6"/>
      <c r="C31" s="5"/>
      <c r="K31"/>
    </row>
    <row r="32" spans="2:3" ht="12.75">
      <c r="B32" s="5"/>
      <c r="C32" s="5"/>
    </row>
    <row r="33" spans="2:3" ht="12.75">
      <c r="B33" s="6"/>
      <c r="C33" s="5"/>
    </row>
    <row r="34" spans="2:3" ht="12.75">
      <c r="B34" s="6"/>
      <c r="C34" s="5"/>
    </row>
    <row r="35" spans="2:3" ht="12.75">
      <c r="B35" s="6"/>
      <c r="C35" s="5"/>
    </row>
    <row r="36" spans="2:11" ht="12.75">
      <c r="B36" s="6"/>
      <c r="C36" s="5"/>
      <c r="K36"/>
    </row>
    <row r="37" spans="2:3" ht="12.75">
      <c r="B37" s="6"/>
      <c r="C37" s="5"/>
    </row>
    <row r="39" spans="2:3" ht="12.75">
      <c r="B39" s="4"/>
      <c r="C39" s="4"/>
    </row>
    <row r="41" spans="2:9" ht="12.75">
      <c r="B41" s="5"/>
      <c r="C41" s="5"/>
      <c r="G41" s="9"/>
      <c r="H41" s="9"/>
      <c r="I41" s="9"/>
    </row>
    <row r="42" spans="2:3" ht="12.75">
      <c r="B42" s="6"/>
      <c r="C42" s="5"/>
    </row>
    <row r="43" spans="2:3" ht="12.75">
      <c r="B43" s="6"/>
      <c r="C43" s="5"/>
    </row>
    <row r="44" spans="2:3" ht="12.75">
      <c r="B44" s="6"/>
      <c r="C44" s="5"/>
    </row>
    <row r="45" spans="2:3" ht="12.75">
      <c r="B45" s="6"/>
      <c r="C45" s="5"/>
    </row>
    <row r="46" spans="2:3" ht="12.75">
      <c r="B46" s="6"/>
      <c r="C46" s="5"/>
    </row>
    <row r="47" spans="2:6" ht="12.75">
      <c r="B47" s="6"/>
      <c r="C47" s="5"/>
      <c r="F47" s="9"/>
    </row>
    <row r="48" spans="2:3" ht="12.75">
      <c r="B48" s="6"/>
      <c r="C48" s="5"/>
    </row>
    <row r="50" spans="2:3" ht="12.75">
      <c r="B50" s="4"/>
      <c r="C50" s="4"/>
    </row>
    <row r="52" spans="2:3" ht="12.75">
      <c r="B52" s="5"/>
      <c r="C52" s="5"/>
    </row>
    <row r="53" spans="2:3" ht="12.75">
      <c r="B53" s="6"/>
      <c r="C53" s="5"/>
    </row>
    <row r="54" spans="2:3" ht="12.75">
      <c r="B54" s="6"/>
      <c r="C54" s="5"/>
    </row>
    <row r="55" spans="2:3" ht="12.75">
      <c r="B55" s="6"/>
      <c r="C55" s="5"/>
    </row>
    <row r="56" spans="2:3" ht="12.75">
      <c r="B56" s="6"/>
      <c r="C56" s="5"/>
    </row>
    <row r="57" spans="2:3" ht="12.75">
      <c r="B57" s="6"/>
      <c r="C57" s="5"/>
    </row>
    <row r="58" spans="2:3" ht="12.75">
      <c r="B58" s="6"/>
      <c r="C58" s="5"/>
    </row>
    <row r="60" spans="2:3" ht="12.75">
      <c r="B60" s="4"/>
      <c r="C60" s="4"/>
    </row>
    <row r="62" spans="2:3" ht="12.75">
      <c r="B62" s="5"/>
      <c r="C62" s="5"/>
    </row>
    <row r="63" spans="2:3" ht="12.75">
      <c r="B63" s="6"/>
      <c r="C63" s="5"/>
    </row>
    <row r="64" spans="2:3" ht="12.75">
      <c r="B64" s="6"/>
      <c r="C64" s="5"/>
    </row>
    <row r="65" spans="2:3" ht="12.75">
      <c r="B65" s="6"/>
      <c r="C65" s="5"/>
    </row>
    <row r="66" spans="2:3" ht="12.75">
      <c r="B66" s="6"/>
      <c r="C66" s="5"/>
    </row>
    <row r="67" spans="2:3" ht="12.75">
      <c r="B67" s="6"/>
      <c r="C67" s="5"/>
    </row>
    <row r="68" spans="2:3" ht="12.75">
      <c r="B68" s="6"/>
      <c r="C68" s="5"/>
    </row>
    <row r="69" spans="2:3" ht="12.75">
      <c r="B69" s="5"/>
      <c r="C69" s="5"/>
    </row>
    <row r="70" spans="2:3" ht="12.75">
      <c r="B70" s="6"/>
      <c r="C70" s="5"/>
    </row>
    <row r="71" spans="2:3" ht="12.75">
      <c r="B71" s="6"/>
      <c r="C71" s="5"/>
    </row>
    <row r="72" spans="2:3" ht="12.75">
      <c r="B72" s="6"/>
      <c r="C72" s="5"/>
    </row>
    <row r="73" spans="2:3" ht="12.75">
      <c r="B73" s="6"/>
      <c r="C73" s="5"/>
    </row>
    <row r="74" spans="2:3" ht="12.75">
      <c r="B74" s="6"/>
      <c r="C74" s="5"/>
    </row>
    <row r="75" spans="2:3" ht="12.75">
      <c r="B75" s="6"/>
      <c r="C75" s="5"/>
    </row>
    <row r="76" spans="2:3" ht="12.75">
      <c r="B76" s="6"/>
      <c r="C76" s="5"/>
    </row>
    <row r="77" spans="2:3" ht="12.75">
      <c r="B77" s="4"/>
      <c r="C77" s="4"/>
    </row>
    <row r="78" spans="2:3" ht="12.75">
      <c r="B78" s="6"/>
      <c r="C78" s="5"/>
    </row>
    <row r="79" spans="2:3" ht="12.75">
      <c r="B79" s="5"/>
      <c r="C79" s="5"/>
    </row>
    <row r="80" spans="2:12" ht="12.75">
      <c r="B80" s="6"/>
      <c r="C80" s="5"/>
      <c r="F80" s="1"/>
      <c r="G80" s="1"/>
      <c r="H80" s="1"/>
      <c r="I80" s="1"/>
      <c r="L80" s="1"/>
    </row>
    <row r="81" spans="2:9" ht="12.75">
      <c r="B81" s="6"/>
      <c r="C81" s="5"/>
      <c r="F81" s="1"/>
      <c r="G81" s="1"/>
      <c r="H81" s="1"/>
      <c r="I81" s="1"/>
    </row>
    <row r="82" spans="2:9" ht="12.75">
      <c r="B82" s="6"/>
      <c r="C82" s="5"/>
      <c r="G82" s="1"/>
      <c r="H82" s="1"/>
      <c r="I82" s="1"/>
    </row>
    <row r="83" spans="2:3" ht="12.75">
      <c r="B83" s="6"/>
      <c r="C83" s="5"/>
    </row>
    <row r="84" spans="2:6" ht="12.75">
      <c r="B84" s="6"/>
      <c r="C84" s="5"/>
      <c r="F84" s="1"/>
    </row>
    <row r="85" spans="2:3" ht="12.75">
      <c r="B85" s="6"/>
      <c r="C85" s="5"/>
    </row>
    <row r="86" spans="2:3" ht="12.75">
      <c r="B86" s="5"/>
      <c r="C86" s="5"/>
    </row>
    <row r="87" spans="2:3" ht="12.75">
      <c r="B87" s="6"/>
      <c r="C87" s="5"/>
    </row>
    <row r="88" spans="2:11" ht="12.75">
      <c r="B88" s="6"/>
      <c r="C88" s="5"/>
      <c r="D88" s="14"/>
      <c r="E88" s="14"/>
      <c r="G88" s="14"/>
      <c r="K88" s="14"/>
    </row>
    <row r="89" spans="2:3" ht="12.75">
      <c r="B89" s="6"/>
      <c r="C89" s="5"/>
    </row>
    <row r="90" spans="2:3" ht="12.75">
      <c r="B90" s="6"/>
      <c r="C90" s="5"/>
    </row>
    <row r="91" spans="2:3" ht="12.75">
      <c r="B91" s="6"/>
      <c r="C91" s="5"/>
    </row>
    <row r="92" spans="2:3" ht="12.75">
      <c r="B92" s="5"/>
      <c r="C92" s="5"/>
    </row>
    <row r="93" spans="2:3" ht="12.75">
      <c r="B93" s="6"/>
      <c r="C93" s="5"/>
    </row>
    <row r="94" spans="2:3" ht="12.75">
      <c r="B94" s="6"/>
      <c r="C94" s="5"/>
    </row>
    <row r="95" spans="2:12" ht="12.75">
      <c r="B95" s="6"/>
      <c r="C95" s="5"/>
      <c r="L95" s="1"/>
    </row>
    <row r="96" spans="2:3" ht="12.75">
      <c r="B96" s="6"/>
      <c r="C96" s="5"/>
    </row>
    <row r="97" spans="2:4" ht="14.25">
      <c r="B97" s="6"/>
      <c r="C97" s="5"/>
      <c r="D97" s="20"/>
    </row>
    <row r="98" spans="2:3" ht="12.75">
      <c r="B98" s="6"/>
      <c r="C98" s="5"/>
    </row>
    <row r="99" spans="2:3" ht="12.75">
      <c r="B99" s="5"/>
      <c r="C99" s="5"/>
    </row>
    <row r="100" spans="2:3" ht="12.75">
      <c r="B100" s="6"/>
      <c r="C100" s="5"/>
    </row>
    <row r="101" spans="2:12" ht="12.75">
      <c r="B101" s="6"/>
      <c r="C101" s="5"/>
      <c r="L101" s="1"/>
    </row>
    <row r="102" spans="2:3" ht="12.75">
      <c r="B102" s="6"/>
      <c r="C102" s="5"/>
    </row>
    <row r="103" spans="2:3" ht="12.75">
      <c r="B103" s="6"/>
      <c r="C103" s="5"/>
    </row>
    <row r="104" spans="2:3" ht="12.75">
      <c r="B104" s="6"/>
      <c r="C104" s="5"/>
    </row>
    <row r="105" spans="2:12" ht="12.75">
      <c r="B105" s="6"/>
      <c r="C105" s="5"/>
      <c r="L105" s="1"/>
    </row>
    <row r="106" spans="2:3" ht="12.75">
      <c r="B106" s="6"/>
      <c r="C106" s="5"/>
    </row>
    <row r="107" spans="2:3" ht="12.75">
      <c r="B107" s="6"/>
      <c r="C107" s="5"/>
    </row>
    <row r="108" spans="2:3" ht="12.75">
      <c r="B108" s="6"/>
      <c r="C108" s="5"/>
    </row>
    <row r="109" spans="2:9" ht="12.75">
      <c r="B109" s="6"/>
      <c r="C109" s="5"/>
      <c r="F109" s="1"/>
      <c r="G109" s="1"/>
      <c r="H109" s="1"/>
      <c r="I109" s="1"/>
    </row>
    <row r="110" spans="2:9" ht="12.75">
      <c r="B110" s="6"/>
      <c r="C110" s="5"/>
      <c r="F110" s="1"/>
      <c r="G110" s="1"/>
      <c r="H110" s="1"/>
      <c r="I110" s="1"/>
    </row>
    <row r="111" spans="2:9" ht="12.75">
      <c r="B111" s="6"/>
      <c r="C111" s="5"/>
      <c r="F111" s="1"/>
      <c r="G111" s="1"/>
      <c r="H111" s="1"/>
      <c r="I111" s="1"/>
    </row>
    <row r="112" spans="2:3" ht="12.75">
      <c r="B112" s="5"/>
      <c r="C112" s="5"/>
    </row>
    <row r="113" spans="2:3" ht="12.75">
      <c r="B113" s="6"/>
      <c r="C113" s="5"/>
    </row>
    <row r="114" spans="2:3" ht="12.75">
      <c r="B114" s="6"/>
      <c r="C114" s="5"/>
    </row>
    <row r="115" spans="2:3" ht="12.75">
      <c r="B115" s="6"/>
      <c r="C115" s="5"/>
    </row>
    <row r="116" spans="2:3" ht="12.75">
      <c r="B116" s="6"/>
      <c r="C116" s="5"/>
    </row>
    <row r="117" spans="2:3" ht="12.75">
      <c r="B117" s="6"/>
      <c r="C117" s="5"/>
    </row>
    <row r="118" spans="2:3" ht="12.75">
      <c r="B118" s="6"/>
      <c r="C118" s="5"/>
    </row>
    <row r="119" spans="2:3" ht="12.75" customHeight="1">
      <c r="B119" s="5"/>
      <c r="C119" s="5"/>
    </row>
    <row r="120" spans="2:9" ht="12.75">
      <c r="B120" s="6"/>
      <c r="C120" s="5"/>
      <c r="F120" s="1"/>
      <c r="G120" s="1"/>
      <c r="H120" s="1"/>
      <c r="I120" s="1"/>
    </row>
    <row r="121" spans="2:9" ht="12.75">
      <c r="B121" s="6"/>
      <c r="C121" s="5"/>
      <c r="F121" s="1"/>
      <c r="G121" s="1"/>
      <c r="H121" s="1"/>
      <c r="I121" s="1"/>
    </row>
    <row r="122" spans="2:9" ht="12.75">
      <c r="B122" s="6"/>
      <c r="C122" s="5"/>
      <c r="F122" s="1"/>
      <c r="G122" s="1"/>
      <c r="H122" s="1"/>
      <c r="I122" s="1"/>
    </row>
    <row r="123" spans="2:3" ht="12.75">
      <c r="B123" s="5"/>
      <c r="C123" s="5"/>
    </row>
    <row r="124" spans="2:3" ht="12.75">
      <c r="B124" s="5"/>
      <c r="C124" s="5"/>
    </row>
    <row r="125" spans="2:3" ht="12.75">
      <c r="B125" s="5"/>
      <c r="C125" s="5"/>
    </row>
    <row r="126" spans="2:3" ht="12.75">
      <c r="B126" s="5"/>
      <c r="C126" s="5"/>
    </row>
    <row r="127" spans="2:3" ht="12.75">
      <c r="B127" s="5"/>
      <c r="C127" s="5"/>
    </row>
    <row r="128" spans="2:9" ht="12.75">
      <c r="B128" s="6"/>
      <c r="C128" s="5"/>
      <c r="F128" s="9"/>
      <c r="G128" s="9"/>
      <c r="H128" s="9"/>
      <c r="I128" s="9"/>
    </row>
    <row r="129" spans="2:10" ht="12.75">
      <c r="B129" s="6"/>
      <c r="C129" s="5"/>
      <c r="F129" s="9"/>
      <c r="G129" s="9"/>
      <c r="H129" s="9"/>
      <c r="I129" s="9"/>
      <c r="J129" s="1"/>
    </row>
    <row r="130" spans="2:9" ht="12.75">
      <c r="B130" s="6"/>
      <c r="C130" s="5"/>
      <c r="F130" s="9"/>
      <c r="G130" s="9"/>
      <c r="H130" s="9"/>
      <c r="I130" s="9"/>
    </row>
    <row r="131" spans="2:3" ht="12.75">
      <c r="B131" s="5"/>
      <c r="C131" s="5"/>
    </row>
    <row r="132" spans="2:3" ht="12.75">
      <c r="B132" s="6"/>
      <c r="C132" s="5"/>
    </row>
    <row r="133" spans="2:3" ht="12.75">
      <c r="B133" s="6"/>
      <c r="C133" s="5"/>
    </row>
    <row r="134" spans="2:3" ht="12.75">
      <c r="B134" s="6"/>
      <c r="C134" s="5"/>
    </row>
    <row r="135" spans="2:3" ht="12.75">
      <c r="B135" s="6"/>
      <c r="C135" s="5"/>
    </row>
    <row r="136" spans="2:3" ht="12.75">
      <c r="B136" s="5"/>
      <c r="C136" s="5"/>
    </row>
    <row r="137" spans="2:7" ht="12.75">
      <c r="B137" s="6"/>
      <c r="C137" s="5"/>
      <c r="G137" s="10"/>
    </row>
    <row r="138" spans="2:3" ht="12.75">
      <c r="B138" s="6"/>
      <c r="C138" s="5"/>
    </row>
    <row r="139" spans="2:3" ht="12.75">
      <c r="B139" s="6"/>
      <c r="C139" s="5"/>
    </row>
    <row r="140" spans="2:3" ht="12.75">
      <c r="B140" s="6"/>
      <c r="C140" s="5"/>
    </row>
    <row r="141" spans="2:3" ht="12.75">
      <c r="B141" s="6"/>
      <c r="C141" s="5"/>
    </row>
    <row r="142" spans="2:3" ht="12.75">
      <c r="B142" s="5"/>
      <c r="C142" s="5"/>
    </row>
    <row r="143" spans="2:3" ht="12.75">
      <c r="B143" s="5"/>
      <c r="C143" s="5"/>
    </row>
    <row r="144" spans="2:3" ht="12.75">
      <c r="B144" s="5"/>
      <c r="C144" s="5"/>
    </row>
    <row r="145" spans="2:3" ht="12.75">
      <c r="B145" s="5"/>
      <c r="C145" s="5"/>
    </row>
    <row r="146" spans="2:3" ht="12.75">
      <c r="B146" s="5"/>
      <c r="C146" s="5"/>
    </row>
    <row r="147" spans="2:3" ht="12.75">
      <c r="B147" s="6"/>
      <c r="C147" s="5"/>
    </row>
    <row r="148" spans="2:3" ht="12.75">
      <c r="B148" s="6"/>
      <c r="C148" s="5"/>
    </row>
    <row r="149" spans="2:3" ht="12.75">
      <c r="B149" s="6"/>
      <c r="C149" s="5"/>
    </row>
    <row r="150" spans="2:3" ht="12.75">
      <c r="B150" s="5"/>
      <c r="C150" s="5"/>
    </row>
    <row r="151" spans="2:3" ht="12.75">
      <c r="B151" s="6"/>
      <c r="C151" s="5"/>
    </row>
    <row r="152" spans="2:3" ht="12.75">
      <c r="B152" s="6"/>
      <c r="C152" s="5"/>
    </row>
    <row r="153" spans="2:3" ht="12.75">
      <c r="B153" s="6"/>
      <c r="C153" s="5"/>
    </row>
    <row r="154" spans="2:3" ht="12.75">
      <c r="B154" s="5"/>
      <c r="C154" s="5"/>
    </row>
    <row r="155" spans="2:3" ht="12.75">
      <c r="B155" s="6"/>
      <c r="C155" s="5"/>
    </row>
    <row r="156" spans="2:3" ht="12.75">
      <c r="B156" s="6"/>
      <c r="C156" s="5"/>
    </row>
    <row r="157" spans="2:3" ht="12.75">
      <c r="B157" s="6"/>
      <c r="C157" s="5"/>
    </row>
    <row r="158" spans="2:3" ht="12.75">
      <c r="B158" s="6"/>
      <c r="C158" s="5"/>
    </row>
    <row r="159" spans="2:3" ht="12.75">
      <c r="B159" s="6"/>
      <c r="C159" s="5"/>
    </row>
    <row r="160" spans="2:3" ht="12.75">
      <c r="B160" s="5"/>
      <c r="C160" s="5"/>
    </row>
    <row r="161" spans="2:3" ht="12.75">
      <c r="B161" s="6"/>
      <c r="C161" s="5"/>
    </row>
    <row r="162" spans="2:3" ht="12.75">
      <c r="B162" s="6"/>
      <c r="C162" s="5"/>
    </row>
    <row r="163" spans="2:3" ht="12.75">
      <c r="B163" s="6"/>
      <c r="C163" s="5"/>
    </row>
  </sheetData>
  <sheetProtection/>
  <printOptions/>
  <pageMargins left="0.75" right="0.75" top="1" bottom="1" header="0.5" footer="0.5"/>
  <pageSetup fitToHeight="1" fitToWidth="1" horizontalDpi="600" verticalDpi="600" orientation="portrait" paperSize="9" scale="42" r:id="rId1"/>
</worksheet>
</file>

<file path=xl/worksheets/sheet4.xml><?xml version="1.0" encoding="utf-8"?>
<worksheet xmlns="http://schemas.openxmlformats.org/spreadsheetml/2006/main" xmlns:r="http://schemas.openxmlformats.org/officeDocument/2006/relationships">
  <dimension ref="A1:M115"/>
  <sheetViews>
    <sheetView zoomScale="75" zoomScaleNormal="75" zoomScalePageLayoutView="0" workbookViewId="0" topLeftCell="A1">
      <selection activeCell="B130" sqref="B130"/>
    </sheetView>
  </sheetViews>
  <sheetFormatPr defaultColWidth="9.140625" defaultRowHeight="12.75"/>
  <cols>
    <col min="1" max="1" width="2.7109375" style="54" customWidth="1"/>
    <col min="2" max="2" width="43.57421875" style="12" customWidth="1"/>
    <col min="3" max="3" width="3.7109375" style="12" customWidth="1"/>
    <col min="4" max="13" width="3.7109375" style="11" customWidth="1"/>
    <col min="14" max="16384" width="9.140625" style="11" customWidth="1"/>
  </cols>
  <sheetData>
    <row r="1" spans="1:13" ht="15.75">
      <c r="A1" s="90" t="s">
        <v>271</v>
      </c>
      <c r="B1" s="90"/>
      <c r="C1" s="90"/>
      <c r="D1" s="90"/>
      <c r="E1" s="90"/>
      <c r="F1" s="90"/>
      <c r="G1" s="90"/>
      <c r="H1" s="90"/>
      <c r="I1" s="90"/>
      <c r="J1" s="90"/>
      <c r="K1" s="90"/>
      <c r="L1" s="90"/>
      <c r="M1" s="90"/>
    </row>
    <row r="2" spans="1:13" ht="45">
      <c r="A2" s="55"/>
      <c r="B2" s="49"/>
      <c r="C2" s="65" t="s">
        <v>220</v>
      </c>
      <c r="D2" s="56" t="s">
        <v>221</v>
      </c>
      <c r="E2" s="56" t="s">
        <v>222</v>
      </c>
      <c r="F2" s="56" t="s">
        <v>223</v>
      </c>
      <c r="G2" s="56" t="s">
        <v>224</v>
      </c>
      <c r="H2" s="56" t="s">
        <v>225</v>
      </c>
      <c r="I2" s="56" t="s">
        <v>226</v>
      </c>
      <c r="J2" s="56" t="s">
        <v>227</v>
      </c>
      <c r="K2" s="56" t="s">
        <v>228</v>
      </c>
      <c r="L2" s="56" t="s">
        <v>229</v>
      </c>
      <c r="M2" s="71" t="s">
        <v>230</v>
      </c>
    </row>
    <row r="3" spans="1:13" ht="12.75">
      <c r="A3" s="91" t="s">
        <v>292</v>
      </c>
      <c r="B3" s="91"/>
      <c r="C3" s="66"/>
      <c r="D3" s="51"/>
      <c r="E3" s="51"/>
      <c r="F3" s="51"/>
      <c r="G3" s="51"/>
      <c r="H3" s="51"/>
      <c r="I3" s="51"/>
      <c r="J3" s="51"/>
      <c r="K3" s="51"/>
      <c r="L3" s="51"/>
      <c r="M3" s="72"/>
    </row>
    <row r="4" spans="1:13" ht="22.5">
      <c r="A4" s="58">
        <v>1</v>
      </c>
      <c r="B4" s="50" t="s">
        <v>238</v>
      </c>
      <c r="C4" s="67"/>
      <c r="D4" s="51"/>
      <c r="E4" s="51"/>
      <c r="F4" s="51"/>
      <c r="G4" s="51"/>
      <c r="H4" s="51"/>
      <c r="I4" s="51"/>
      <c r="J4" s="51"/>
      <c r="K4" s="51"/>
      <c r="L4" s="51"/>
      <c r="M4" s="72"/>
    </row>
    <row r="5" spans="1:13" ht="12.75">
      <c r="A5" s="58"/>
      <c r="B5" s="50" t="s">
        <v>239</v>
      </c>
      <c r="C5" s="67"/>
      <c r="D5" s="51"/>
      <c r="E5" s="51"/>
      <c r="F5" s="51"/>
      <c r="G5" s="51"/>
      <c r="H5" s="51"/>
      <c r="I5" s="51"/>
      <c r="J5" s="51"/>
      <c r="K5" s="51"/>
      <c r="L5" s="51"/>
      <c r="M5" s="72"/>
    </row>
    <row r="6" spans="1:13" ht="12.75">
      <c r="A6" s="58"/>
      <c r="B6" s="60" t="s">
        <v>231</v>
      </c>
      <c r="C6" s="68">
        <f>'Table 1-1b'!C9</f>
        <v>0</v>
      </c>
      <c r="D6" s="52">
        <f>'Table 1-1b'!D9</f>
        <v>0</v>
      </c>
      <c r="E6" s="52">
        <f>'Table 1-1b'!E9</f>
        <v>0</v>
      </c>
      <c r="F6" s="52">
        <f>'Table 1-1b'!F9</f>
        <v>0</v>
      </c>
      <c r="G6" s="52">
        <f>'Table 1-1b'!G9</f>
        <v>0</v>
      </c>
      <c r="H6" s="52">
        <f>'Table 1-1b'!H9</f>
        <v>0</v>
      </c>
      <c r="I6" s="52">
        <f>'Table 1-1b'!I9</f>
        <v>0</v>
      </c>
      <c r="J6" s="52">
        <f>'Table 1-1b'!J9</f>
        <v>0</v>
      </c>
      <c r="K6" s="52">
        <f>'Table 1-1b'!K9</f>
        <v>0</v>
      </c>
      <c r="L6" s="52">
        <f>'Table 1-1b'!L9</f>
        <v>0</v>
      </c>
      <c r="M6" s="72">
        <f>AVERAGE(C6:L6)</f>
        <v>0</v>
      </c>
    </row>
    <row r="7" spans="1:13" ht="12.75">
      <c r="A7" s="58"/>
      <c r="B7" s="60" t="s">
        <v>241</v>
      </c>
      <c r="C7" s="68">
        <f>'Table 1-1b'!C10</f>
        <v>0</v>
      </c>
      <c r="D7" s="52">
        <f>'Table 1-1b'!D10</f>
        <v>0</v>
      </c>
      <c r="E7" s="52">
        <f>'Table 1-1b'!E10</f>
        <v>0</v>
      </c>
      <c r="F7" s="52">
        <f>'Table 1-1b'!F10</f>
        <v>0</v>
      </c>
      <c r="G7" s="52">
        <f>'Table 1-1b'!G10</f>
        <v>0</v>
      </c>
      <c r="H7" s="52">
        <f>'Table 1-1b'!H10</f>
        <v>0</v>
      </c>
      <c r="I7" s="52">
        <f>'Table 1-1b'!I10</f>
        <v>0</v>
      </c>
      <c r="J7" s="52">
        <f>'Table 1-1b'!J10</f>
        <v>0</v>
      </c>
      <c r="K7" s="52">
        <f>'Table 1-1b'!K10</f>
        <v>0</v>
      </c>
      <c r="L7" s="52">
        <f>'Table 1-1b'!L10</f>
        <v>0</v>
      </c>
      <c r="M7" s="72">
        <f aca="true" t="shared" si="0" ref="M7:M16">AVERAGE(C7:L7)</f>
        <v>0</v>
      </c>
    </row>
    <row r="8" spans="1:13" ht="12.75" customHeight="1">
      <c r="A8" s="58"/>
      <c r="B8" s="60" t="s">
        <v>242</v>
      </c>
      <c r="C8" s="68">
        <f>'Table 1-1b'!C11</f>
        <v>0</v>
      </c>
      <c r="D8" s="52">
        <f>'Table 1-1b'!D11</f>
        <v>0</v>
      </c>
      <c r="E8" s="52">
        <f>'Table 1-1b'!E11</f>
        <v>0</v>
      </c>
      <c r="F8" s="52">
        <f>'Table 1-1b'!F11</f>
        <v>0</v>
      </c>
      <c r="G8" s="52">
        <f>'Table 1-1b'!G11</f>
        <v>0</v>
      </c>
      <c r="H8" s="52">
        <f>'Table 1-1b'!H11</f>
        <v>0</v>
      </c>
      <c r="I8" s="52">
        <f>'Table 1-1b'!I11</f>
        <v>0</v>
      </c>
      <c r="J8" s="52">
        <f>'Table 1-1b'!J11</f>
        <v>0</v>
      </c>
      <c r="K8" s="52">
        <f>'Table 1-1b'!K11</f>
        <v>0</v>
      </c>
      <c r="L8" s="52">
        <f>'Table 1-1b'!L11</f>
        <v>0</v>
      </c>
      <c r="M8" s="72">
        <f t="shared" si="0"/>
        <v>0</v>
      </c>
    </row>
    <row r="9" spans="1:13" ht="12.75">
      <c r="A9" s="58"/>
      <c r="B9" s="60" t="s">
        <v>232</v>
      </c>
      <c r="C9" s="68" t="str">
        <f>'Table 1-1b'!C12</f>
        <v>na</v>
      </c>
      <c r="D9" s="52">
        <f>'Table 1-1b'!D12</f>
        <v>0</v>
      </c>
      <c r="E9" s="52">
        <f>'Table 1-1b'!E12</f>
        <v>0</v>
      </c>
      <c r="F9" s="52">
        <f>'Table 1-1b'!F12</f>
        <v>1</v>
      </c>
      <c r="G9" s="52">
        <f>'Table 1-1b'!G12</f>
        <v>0</v>
      </c>
      <c r="H9" s="52">
        <f>'Table 1-1b'!H12</f>
        <v>0</v>
      </c>
      <c r="I9" s="52">
        <f>'Table 1-1b'!I12</f>
        <v>0</v>
      </c>
      <c r="J9" s="52" t="str">
        <f>'Table 1-1b'!J12</f>
        <v>na</v>
      </c>
      <c r="K9" s="52">
        <f>'Table 1-1b'!K12</f>
        <v>0</v>
      </c>
      <c r="L9" s="52">
        <f>'Table 1-1b'!L12</f>
        <v>0</v>
      </c>
      <c r="M9" s="72">
        <f t="shared" si="0"/>
        <v>0.125</v>
      </c>
    </row>
    <row r="10" spans="1:13" ht="12.75">
      <c r="A10" s="58"/>
      <c r="B10" s="60" t="s">
        <v>294</v>
      </c>
      <c r="C10" s="68" t="str">
        <f>'Table 1-1b'!C13</f>
        <v>na</v>
      </c>
      <c r="D10" s="52">
        <f>'Table 1-1b'!D13</f>
        <v>0</v>
      </c>
      <c r="E10" s="52">
        <f>'Table 1-1b'!E13</f>
        <v>0</v>
      </c>
      <c r="F10" s="52">
        <f>'Table 1-1b'!F13</f>
        <v>1</v>
      </c>
      <c r="G10" s="52">
        <f>'Table 1-1b'!G13</f>
        <v>0</v>
      </c>
      <c r="H10" s="52">
        <f>'Table 1-1b'!H13</f>
        <v>0</v>
      </c>
      <c r="I10" s="52">
        <f>'Table 1-1b'!I13</f>
        <v>0</v>
      </c>
      <c r="J10" s="52" t="str">
        <f>'Table 1-1b'!J13</f>
        <v>na</v>
      </c>
      <c r="K10" s="52">
        <f>'Table 1-1b'!K13</f>
        <v>0</v>
      </c>
      <c r="L10" s="52">
        <f>'Table 1-1b'!L13</f>
        <v>0</v>
      </c>
      <c r="M10" s="72">
        <f t="shared" si="0"/>
        <v>0.125</v>
      </c>
    </row>
    <row r="11" spans="1:13" ht="12.75">
      <c r="A11" s="58"/>
      <c r="B11" s="60" t="s">
        <v>243</v>
      </c>
      <c r="C11" s="68" t="str">
        <f>'Table 1-1b'!C14</f>
        <v>na</v>
      </c>
      <c r="D11" s="52">
        <f>'Table 1-1b'!D14</f>
        <v>0</v>
      </c>
      <c r="E11" s="52">
        <f>'Table 1-1b'!E14</f>
        <v>0</v>
      </c>
      <c r="F11" s="52">
        <f>'Table 1-1b'!F14</f>
        <v>1</v>
      </c>
      <c r="G11" s="52">
        <f>'Table 1-1b'!G14</f>
        <v>0</v>
      </c>
      <c r="H11" s="52">
        <f>'Table 1-1b'!H14</f>
        <v>0</v>
      </c>
      <c r="I11" s="52">
        <f>'Table 1-1b'!I14</f>
        <v>0</v>
      </c>
      <c r="J11" s="52" t="str">
        <f>'Table 1-1b'!J14</f>
        <v>na</v>
      </c>
      <c r="K11" s="52">
        <f>'Table 1-1b'!K14</f>
        <v>0</v>
      </c>
      <c r="L11" s="52">
        <f>'Table 1-1b'!L14</f>
        <v>0</v>
      </c>
      <c r="M11" s="72">
        <f t="shared" si="0"/>
        <v>0.125</v>
      </c>
    </row>
    <row r="12" spans="1:13" ht="12.75">
      <c r="A12" s="58"/>
      <c r="B12" s="60" t="s">
        <v>233</v>
      </c>
      <c r="C12" s="68">
        <f>'Table 1-1b'!C15</f>
        <v>1</v>
      </c>
      <c r="D12" s="52">
        <f>'Table 1-1b'!D15</f>
        <v>1</v>
      </c>
      <c r="E12" s="52" t="str">
        <f>'Table 1-1b'!E15</f>
        <v>na</v>
      </c>
      <c r="F12" s="52">
        <f>'Table 1-1b'!F15</f>
        <v>1</v>
      </c>
      <c r="G12" s="52">
        <f>'Table 1-1b'!G15</f>
        <v>0</v>
      </c>
      <c r="H12" s="52">
        <f>'Table 1-1b'!H15</f>
        <v>1</v>
      </c>
      <c r="I12" s="52">
        <f>'Table 1-1b'!I15</f>
        <v>0</v>
      </c>
      <c r="J12" s="52">
        <f>'Table 1-1b'!J15</f>
        <v>0</v>
      </c>
      <c r="K12" s="52">
        <f>'Table 1-1b'!K15</f>
        <v>0</v>
      </c>
      <c r="L12" s="52">
        <f>'Table 1-1b'!L15</f>
        <v>0</v>
      </c>
      <c r="M12" s="72">
        <f t="shared" si="0"/>
        <v>0.4444444444444444</v>
      </c>
    </row>
    <row r="13" spans="1:13" ht="12.75">
      <c r="A13" s="58"/>
      <c r="B13" s="60" t="s">
        <v>234</v>
      </c>
      <c r="C13" s="68">
        <f>'Table 1-1b'!C16</f>
        <v>0</v>
      </c>
      <c r="D13" s="52">
        <f>'Table 1-1b'!D16</f>
        <v>0</v>
      </c>
      <c r="E13" s="52">
        <f>'Table 1-1b'!E16</f>
        <v>0</v>
      </c>
      <c r="F13" s="52">
        <f>'Table 1-1b'!F16</f>
        <v>1</v>
      </c>
      <c r="G13" s="52">
        <f>'Table 1-1b'!G16</f>
        <v>0</v>
      </c>
      <c r="H13" s="52">
        <f>'Table 1-1b'!H16</f>
        <v>1</v>
      </c>
      <c r="I13" s="52">
        <f>'Table 1-1b'!I16</f>
        <v>0</v>
      </c>
      <c r="J13" s="52">
        <f>'Table 1-1b'!J16</f>
        <v>1</v>
      </c>
      <c r="K13" s="52">
        <f>'Table 1-1b'!K16</f>
        <v>0</v>
      </c>
      <c r="L13" s="52">
        <f>'Table 1-1b'!L16</f>
        <v>0</v>
      </c>
      <c r="M13" s="72">
        <f t="shared" si="0"/>
        <v>0.3</v>
      </c>
    </row>
    <row r="14" spans="1:13" ht="12.75">
      <c r="A14" s="58"/>
      <c r="B14" s="60" t="s">
        <v>235</v>
      </c>
      <c r="C14" s="68">
        <f>'Table 1-1b'!C17</f>
        <v>0</v>
      </c>
      <c r="D14" s="52">
        <f>'Table 1-1b'!D17</f>
        <v>0</v>
      </c>
      <c r="E14" s="52">
        <f>'Table 1-1b'!E17</f>
        <v>0</v>
      </c>
      <c r="F14" s="52">
        <f>'Table 1-1b'!F17</f>
        <v>1</v>
      </c>
      <c r="G14" s="52">
        <f>'Table 1-1b'!G17</f>
        <v>0</v>
      </c>
      <c r="H14" s="52">
        <f>'Table 1-1b'!H17</f>
        <v>0</v>
      </c>
      <c r="I14" s="52">
        <f>'Table 1-1b'!I17</f>
        <v>0</v>
      </c>
      <c r="J14" s="52">
        <f>'Table 1-1b'!J17</f>
        <v>1</v>
      </c>
      <c r="K14" s="52">
        <f>'Table 1-1b'!K17</f>
        <v>0</v>
      </c>
      <c r="L14" s="52">
        <f>'Table 1-1b'!L17</f>
        <v>0</v>
      </c>
      <c r="M14" s="72">
        <f t="shared" si="0"/>
        <v>0.2</v>
      </c>
    </row>
    <row r="15" spans="1:13" ht="12.75">
      <c r="A15" s="58"/>
      <c r="B15" s="60" t="s">
        <v>236</v>
      </c>
      <c r="C15" s="68">
        <f>'Table 1-1b'!C18</f>
        <v>0</v>
      </c>
      <c r="D15" s="52">
        <f>'Table 1-1b'!D18</f>
        <v>0</v>
      </c>
      <c r="E15" s="52">
        <f>'Table 1-1b'!E18</f>
        <v>0</v>
      </c>
      <c r="F15" s="52">
        <f>'Table 1-1b'!F18</f>
        <v>0</v>
      </c>
      <c r="G15" s="52">
        <f>'Table 1-1b'!G18</f>
        <v>0</v>
      </c>
      <c r="H15" s="52">
        <f>'Table 1-1b'!H18</f>
        <v>0</v>
      </c>
      <c r="I15" s="52">
        <f>'Table 1-1b'!I18</f>
        <v>0</v>
      </c>
      <c r="J15" s="52">
        <f>'Table 1-1b'!J18</f>
        <v>0</v>
      </c>
      <c r="K15" s="52">
        <f>'Table 1-1b'!K18</f>
        <v>0</v>
      </c>
      <c r="L15" s="52">
        <f>'Table 1-1b'!L18</f>
        <v>0</v>
      </c>
      <c r="M15" s="72">
        <f t="shared" si="0"/>
        <v>0</v>
      </c>
    </row>
    <row r="16" spans="1:13" ht="12.75">
      <c r="A16" s="58"/>
      <c r="B16" s="60" t="s">
        <v>237</v>
      </c>
      <c r="C16" s="68">
        <f>'Table 1-1b'!C19</f>
        <v>1</v>
      </c>
      <c r="D16" s="52">
        <f>'Table 1-1b'!D19</f>
        <v>0</v>
      </c>
      <c r="E16" s="52">
        <f>'Table 1-1b'!E19</f>
        <v>0</v>
      </c>
      <c r="F16" s="52">
        <f>'Table 1-1b'!F19</f>
        <v>0</v>
      </c>
      <c r="G16" s="52">
        <f>'Table 1-1b'!G19</f>
        <v>0</v>
      </c>
      <c r="H16" s="52">
        <f>'Table 1-1b'!H19</f>
        <v>1</v>
      </c>
      <c r="I16" s="52">
        <f>'Table 1-1b'!I19</f>
        <v>0</v>
      </c>
      <c r="J16" s="52">
        <f>'Table 1-1b'!J19</f>
        <v>0</v>
      </c>
      <c r="K16" s="52">
        <f>'Table 1-1b'!K19</f>
        <v>0</v>
      </c>
      <c r="L16" s="52">
        <f>'Table 1-1b'!L19</f>
        <v>0</v>
      </c>
      <c r="M16" s="72">
        <f t="shared" si="0"/>
        <v>0.2</v>
      </c>
    </row>
    <row r="17" spans="1:13" ht="12.75">
      <c r="A17" s="58"/>
      <c r="B17" s="50" t="s">
        <v>240</v>
      </c>
      <c r="C17" s="68"/>
      <c r="D17" s="52"/>
      <c r="E17" s="52"/>
      <c r="F17" s="52"/>
      <c r="G17" s="52"/>
      <c r="H17" s="52"/>
      <c r="I17" s="52"/>
      <c r="J17" s="52"/>
      <c r="K17" s="52"/>
      <c r="L17" s="52"/>
      <c r="M17" s="72"/>
    </row>
    <row r="18" spans="1:13" ht="12.75">
      <c r="A18" s="58"/>
      <c r="B18" s="60" t="s">
        <v>231</v>
      </c>
      <c r="C18" s="68">
        <f>'Table 1-1b'!C21</f>
        <v>0</v>
      </c>
      <c r="D18" s="52">
        <f>'Table 1-1b'!D21</f>
        <v>0</v>
      </c>
      <c r="E18" s="52">
        <f>'Table 1-1b'!E21</f>
        <v>0</v>
      </c>
      <c r="F18" s="52">
        <f>'Table 1-1b'!F21</f>
        <v>0</v>
      </c>
      <c r="G18" s="52">
        <f>'Table 1-1b'!G21</f>
        <v>1</v>
      </c>
      <c r="H18" s="52">
        <f>'Table 1-1b'!H21</f>
        <v>0</v>
      </c>
      <c r="I18" s="52">
        <f>'Table 1-1b'!I21</f>
        <v>0</v>
      </c>
      <c r="J18" s="52">
        <f>'Table 1-1b'!J21</f>
        <v>0</v>
      </c>
      <c r="K18" s="52">
        <f>'Table 1-1b'!K21</f>
        <v>0</v>
      </c>
      <c r="L18" s="52">
        <f>'Table 1-1b'!L21</f>
        <v>0</v>
      </c>
      <c r="M18" s="72">
        <f aca="true" t="shared" si="1" ref="M18:M28">AVERAGE(C18:L18)</f>
        <v>0.1</v>
      </c>
    </row>
    <row r="19" spans="1:13" ht="12.75">
      <c r="A19" s="58"/>
      <c r="B19" s="60" t="s">
        <v>241</v>
      </c>
      <c r="C19" s="68">
        <f>'Table 1-1b'!C22</f>
        <v>0</v>
      </c>
      <c r="D19" s="52">
        <f>'Table 1-1b'!D22</f>
        <v>0</v>
      </c>
      <c r="E19" s="52">
        <f>'Table 1-1b'!E22</f>
        <v>0</v>
      </c>
      <c r="F19" s="52">
        <f>'Table 1-1b'!F22</f>
        <v>0</v>
      </c>
      <c r="G19" s="52">
        <f>'Table 1-1b'!G22</f>
        <v>1</v>
      </c>
      <c r="H19" s="52">
        <f>'Table 1-1b'!H22</f>
        <v>0</v>
      </c>
      <c r="I19" s="52">
        <f>'Table 1-1b'!I22</f>
        <v>0</v>
      </c>
      <c r="J19" s="52">
        <f>'Table 1-1b'!J22</f>
        <v>0</v>
      </c>
      <c r="K19" s="52">
        <f>'Table 1-1b'!K22</f>
        <v>0</v>
      </c>
      <c r="L19" s="52">
        <f>'Table 1-1b'!L22</f>
        <v>0</v>
      </c>
      <c r="M19" s="72">
        <f t="shared" si="1"/>
        <v>0.1</v>
      </c>
    </row>
    <row r="20" spans="1:13" ht="12.75" customHeight="1">
      <c r="A20" s="58"/>
      <c r="B20" s="60" t="s">
        <v>242</v>
      </c>
      <c r="C20" s="68">
        <f>'Table 1-1b'!C23</f>
        <v>0</v>
      </c>
      <c r="D20" s="52">
        <f>'Table 1-1b'!D23</f>
        <v>0</v>
      </c>
      <c r="E20" s="52">
        <f>'Table 1-1b'!E23</f>
        <v>0</v>
      </c>
      <c r="F20" s="52">
        <f>'Table 1-1b'!F23</f>
        <v>0</v>
      </c>
      <c r="G20" s="52">
        <f>'Table 1-1b'!G23</f>
        <v>1</v>
      </c>
      <c r="H20" s="52">
        <f>'Table 1-1b'!H23</f>
        <v>0</v>
      </c>
      <c r="I20" s="52">
        <f>'Table 1-1b'!I23</f>
        <v>0</v>
      </c>
      <c r="J20" s="52">
        <f>'Table 1-1b'!J23</f>
        <v>0</v>
      </c>
      <c r="K20" s="52">
        <f>'Table 1-1b'!K23</f>
        <v>0</v>
      </c>
      <c r="L20" s="52">
        <f>'Table 1-1b'!L23</f>
        <v>0</v>
      </c>
      <c r="M20" s="72">
        <f t="shared" si="1"/>
        <v>0.1</v>
      </c>
    </row>
    <row r="21" spans="1:13" ht="12.75">
      <c r="A21" s="58"/>
      <c r="B21" s="60" t="s">
        <v>232</v>
      </c>
      <c r="C21" s="68" t="str">
        <f>'Table 1-1b'!C24</f>
        <v>na</v>
      </c>
      <c r="D21" s="52">
        <f>'Table 1-1b'!D24</f>
        <v>0</v>
      </c>
      <c r="E21" s="52">
        <f>'Table 1-1b'!E24</f>
        <v>0</v>
      </c>
      <c r="F21" s="52">
        <f>'Table 1-1b'!F24</f>
        <v>1</v>
      </c>
      <c r="G21" s="52">
        <f>'Table 1-1b'!G24</f>
        <v>1</v>
      </c>
      <c r="H21" s="52">
        <f>'Table 1-1b'!H24</f>
        <v>0</v>
      </c>
      <c r="I21" s="52">
        <f>'Table 1-1b'!I24</f>
        <v>0</v>
      </c>
      <c r="J21" s="52" t="str">
        <f>'Table 1-1b'!J24</f>
        <v>na</v>
      </c>
      <c r="K21" s="52">
        <f>'Table 1-1b'!K24</f>
        <v>0</v>
      </c>
      <c r="L21" s="52">
        <f>'Table 1-1b'!L24</f>
        <v>1</v>
      </c>
      <c r="M21" s="72">
        <f t="shared" si="1"/>
        <v>0.375</v>
      </c>
    </row>
    <row r="22" spans="1:13" ht="12.75">
      <c r="A22" s="58"/>
      <c r="B22" s="60" t="s">
        <v>294</v>
      </c>
      <c r="C22" s="68" t="str">
        <f>'Table 1-1b'!C25</f>
        <v>na</v>
      </c>
      <c r="D22" s="52">
        <f>'Table 1-1b'!D25</f>
        <v>0</v>
      </c>
      <c r="E22" s="52">
        <f>'Table 1-1b'!E25</f>
        <v>0</v>
      </c>
      <c r="F22" s="52">
        <f>'Table 1-1b'!F25</f>
        <v>1</v>
      </c>
      <c r="G22" s="52">
        <f>'Table 1-1b'!G25</f>
        <v>1</v>
      </c>
      <c r="H22" s="52">
        <f>'Table 1-1b'!H25</f>
        <v>0</v>
      </c>
      <c r="I22" s="52">
        <f>'Table 1-1b'!I25</f>
        <v>0</v>
      </c>
      <c r="J22" s="52" t="str">
        <f>'Table 1-1b'!J25</f>
        <v>na</v>
      </c>
      <c r="K22" s="52">
        <f>'Table 1-1b'!K25</f>
        <v>0</v>
      </c>
      <c r="L22" s="52">
        <f>'Table 1-1b'!L25</f>
        <v>1</v>
      </c>
      <c r="M22" s="72">
        <f t="shared" si="1"/>
        <v>0.375</v>
      </c>
    </row>
    <row r="23" spans="1:13" ht="12.75">
      <c r="A23" s="58"/>
      <c r="B23" s="60" t="s">
        <v>243</v>
      </c>
      <c r="C23" s="68" t="str">
        <f>'Table 1-1b'!C26</f>
        <v>na</v>
      </c>
      <c r="D23" s="52">
        <f>'Table 1-1b'!D26</f>
        <v>0</v>
      </c>
      <c r="E23" s="52">
        <f>'Table 1-1b'!E26</f>
        <v>0</v>
      </c>
      <c r="F23" s="52">
        <f>'Table 1-1b'!F26</f>
        <v>1</v>
      </c>
      <c r="G23" s="52">
        <f>'Table 1-1b'!G26</f>
        <v>1</v>
      </c>
      <c r="H23" s="52">
        <f>'Table 1-1b'!H26</f>
        <v>0</v>
      </c>
      <c r="I23" s="52">
        <f>'Table 1-1b'!I26</f>
        <v>0</v>
      </c>
      <c r="J23" s="52" t="str">
        <f>'Table 1-1b'!J26</f>
        <v>na</v>
      </c>
      <c r="K23" s="52">
        <f>'Table 1-1b'!K26</f>
        <v>0</v>
      </c>
      <c r="L23" s="52">
        <f>'Table 1-1b'!L26</f>
        <v>1</v>
      </c>
      <c r="M23" s="72">
        <f t="shared" si="1"/>
        <v>0.375</v>
      </c>
    </row>
    <row r="24" spans="1:13" ht="12.75">
      <c r="A24" s="58"/>
      <c r="B24" s="60" t="s">
        <v>233</v>
      </c>
      <c r="C24" s="68">
        <f>'Table 1-1b'!C27</f>
        <v>1</v>
      </c>
      <c r="D24" s="52">
        <f>'Table 1-1b'!D27</f>
        <v>1</v>
      </c>
      <c r="E24" s="52" t="str">
        <f>'Table 1-1b'!E27</f>
        <v>na</v>
      </c>
      <c r="F24" s="52">
        <f>'Table 1-1b'!F27</f>
        <v>1</v>
      </c>
      <c r="G24" s="52">
        <f>'Table 1-1b'!G27</f>
        <v>0</v>
      </c>
      <c r="H24" s="52">
        <f>'Table 1-1b'!H27</f>
        <v>1</v>
      </c>
      <c r="I24" s="52">
        <f>'Table 1-1b'!I27</f>
        <v>0</v>
      </c>
      <c r="J24" s="52">
        <f>'Table 1-1b'!J27</f>
        <v>0</v>
      </c>
      <c r="K24" s="52">
        <f>'Table 1-1b'!K27</f>
        <v>0</v>
      </c>
      <c r="L24" s="52">
        <f>'Table 1-1b'!L27</f>
        <v>1</v>
      </c>
      <c r="M24" s="72">
        <f t="shared" si="1"/>
        <v>0.5555555555555556</v>
      </c>
    </row>
    <row r="25" spans="1:13" ht="12.75">
      <c r="A25" s="58"/>
      <c r="B25" s="60" t="s">
        <v>234</v>
      </c>
      <c r="C25" s="68">
        <f>'Table 1-1b'!C28</f>
        <v>0</v>
      </c>
      <c r="D25" s="52">
        <f>'Table 1-1b'!D28</f>
        <v>0</v>
      </c>
      <c r="E25" s="52">
        <f>'Table 1-1b'!E28</f>
        <v>0</v>
      </c>
      <c r="F25" s="52">
        <f>'Table 1-1b'!F28</f>
        <v>1</v>
      </c>
      <c r="G25" s="52">
        <f>'Table 1-1b'!G28</f>
        <v>1</v>
      </c>
      <c r="H25" s="52">
        <f>'Table 1-1b'!H28</f>
        <v>1</v>
      </c>
      <c r="I25" s="52">
        <f>'Table 1-1b'!I28</f>
        <v>0</v>
      </c>
      <c r="J25" s="52">
        <f>'Table 1-1b'!J28</f>
        <v>1</v>
      </c>
      <c r="K25" s="52">
        <f>'Table 1-1b'!K28</f>
        <v>0</v>
      </c>
      <c r="L25" s="52">
        <f>'Table 1-1b'!L28</f>
        <v>0</v>
      </c>
      <c r="M25" s="72">
        <f t="shared" si="1"/>
        <v>0.4</v>
      </c>
    </row>
    <row r="26" spans="1:13" ht="12.75">
      <c r="A26" s="58"/>
      <c r="B26" s="60" t="s">
        <v>235</v>
      </c>
      <c r="C26" s="68">
        <f>'Table 1-1b'!C29</f>
        <v>0</v>
      </c>
      <c r="D26" s="52">
        <f>'Table 1-1b'!D29</f>
        <v>0</v>
      </c>
      <c r="E26" s="52">
        <f>'Table 1-1b'!E29</f>
        <v>0</v>
      </c>
      <c r="F26" s="52">
        <f>'Table 1-1b'!F29</f>
        <v>1</v>
      </c>
      <c r="G26" s="52">
        <f>'Table 1-1b'!G29</f>
        <v>0</v>
      </c>
      <c r="H26" s="52">
        <f>'Table 1-1b'!H29</f>
        <v>0</v>
      </c>
      <c r="I26" s="52">
        <f>'Table 1-1b'!I29</f>
        <v>0</v>
      </c>
      <c r="J26" s="52">
        <f>'Table 1-1b'!J29</f>
        <v>1</v>
      </c>
      <c r="K26" s="52">
        <f>'Table 1-1b'!K29</f>
        <v>0</v>
      </c>
      <c r="L26" s="52">
        <f>'Table 1-1b'!L29</f>
        <v>0</v>
      </c>
      <c r="M26" s="72">
        <f t="shared" si="1"/>
        <v>0.2</v>
      </c>
    </row>
    <row r="27" spans="1:13" ht="12.75">
      <c r="A27" s="58"/>
      <c r="B27" s="60" t="s">
        <v>236</v>
      </c>
      <c r="C27" s="68">
        <f>'Table 1-1b'!C30</f>
        <v>0</v>
      </c>
      <c r="D27" s="52">
        <f>'Table 1-1b'!D30</f>
        <v>0</v>
      </c>
      <c r="E27" s="52">
        <f>'Table 1-1b'!E30</f>
        <v>0</v>
      </c>
      <c r="F27" s="52">
        <f>'Table 1-1b'!F30</f>
        <v>0</v>
      </c>
      <c r="G27" s="52">
        <f>'Table 1-1b'!G30</f>
        <v>0</v>
      </c>
      <c r="H27" s="52">
        <f>'Table 1-1b'!H30</f>
        <v>0</v>
      </c>
      <c r="I27" s="52">
        <f>'Table 1-1b'!I30</f>
        <v>0</v>
      </c>
      <c r="J27" s="52">
        <f>'Table 1-1b'!J30</f>
        <v>0</v>
      </c>
      <c r="K27" s="52">
        <f>'Table 1-1b'!K30</f>
        <v>0</v>
      </c>
      <c r="L27" s="52">
        <f>'Table 1-1b'!L30</f>
        <v>0</v>
      </c>
      <c r="M27" s="72">
        <f t="shared" si="1"/>
        <v>0</v>
      </c>
    </row>
    <row r="28" spans="1:13" ht="12.75">
      <c r="A28" s="61"/>
      <c r="B28" s="62" t="s">
        <v>237</v>
      </c>
      <c r="C28" s="69">
        <f>'Table 1-1b'!C31</f>
        <v>1</v>
      </c>
      <c r="D28" s="63">
        <f>'Table 1-1b'!D31</f>
        <v>0</v>
      </c>
      <c r="E28" s="63">
        <f>'Table 1-1b'!E31</f>
        <v>0</v>
      </c>
      <c r="F28" s="63">
        <f>'Table 1-1b'!F31</f>
        <v>0</v>
      </c>
      <c r="G28" s="63">
        <f>'Table 1-1b'!G31</f>
        <v>0</v>
      </c>
      <c r="H28" s="63">
        <f>'Table 1-1b'!H31</f>
        <v>1</v>
      </c>
      <c r="I28" s="63">
        <f>'Table 1-1b'!I31</f>
        <v>0</v>
      </c>
      <c r="J28" s="63">
        <f>'Table 1-1b'!J31</f>
        <v>0</v>
      </c>
      <c r="K28" s="63">
        <f>'Table 1-1b'!K31</f>
        <v>0</v>
      </c>
      <c r="L28" s="63">
        <f>'Table 1-1b'!L31</f>
        <v>0</v>
      </c>
      <c r="M28" s="73">
        <f t="shared" si="1"/>
        <v>0.2</v>
      </c>
    </row>
    <row r="29" spans="1:13" ht="12.75">
      <c r="A29" s="92" t="s">
        <v>308</v>
      </c>
      <c r="B29" s="92"/>
      <c r="C29" s="68"/>
      <c r="D29" s="52"/>
      <c r="E29" s="52"/>
      <c r="F29" s="52"/>
      <c r="G29" s="52"/>
      <c r="H29" s="52"/>
      <c r="I29" s="52"/>
      <c r="J29" s="52"/>
      <c r="K29" s="52"/>
      <c r="L29" s="52"/>
      <c r="M29" s="72"/>
    </row>
    <row r="30" spans="1:13" ht="22.5" customHeight="1">
      <c r="A30" s="58">
        <v>3</v>
      </c>
      <c r="B30" s="50" t="s">
        <v>247</v>
      </c>
      <c r="C30" s="68"/>
      <c r="D30" s="52"/>
      <c r="E30" s="52"/>
      <c r="F30" s="52"/>
      <c r="G30" s="52"/>
      <c r="H30" s="52"/>
      <c r="I30" s="52"/>
      <c r="J30" s="52"/>
      <c r="K30" s="52"/>
      <c r="L30" s="52"/>
      <c r="M30" s="72"/>
    </row>
    <row r="31" spans="1:13" ht="12.75">
      <c r="A31" s="58"/>
      <c r="B31" s="60" t="s">
        <v>241</v>
      </c>
      <c r="C31" s="68">
        <f>'Table 1-1b'!C52</f>
        <v>0</v>
      </c>
      <c r="D31" s="52">
        <f>'Table 1-1b'!D52</f>
        <v>0</v>
      </c>
      <c r="E31" s="52">
        <f>'Table 1-1b'!E52</f>
        <v>1</v>
      </c>
      <c r="F31" s="52">
        <f>'Table 1-1b'!F52</f>
        <v>0</v>
      </c>
      <c r="G31" s="52">
        <f>'Table 1-1b'!G52</f>
        <v>0</v>
      </c>
      <c r="H31" s="52">
        <f>'Table 1-1b'!H52</f>
        <v>0</v>
      </c>
      <c r="I31" s="52">
        <f>'Table 1-1b'!I52</f>
        <v>1</v>
      </c>
      <c r="J31" s="52">
        <f>'Table 1-1b'!J52</f>
        <v>0</v>
      </c>
      <c r="K31" s="52">
        <f>'Table 1-1b'!K52</f>
        <v>1</v>
      </c>
      <c r="L31" s="52">
        <f>'Table 1-1b'!L52</f>
        <v>0</v>
      </c>
      <c r="M31" s="72">
        <f>AVERAGE(C31:L31)</f>
        <v>0.3</v>
      </c>
    </row>
    <row r="32" spans="1:13" ht="12.75">
      <c r="A32" s="58"/>
      <c r="B32" s="60" t="s">
        <v>294</v>
      </c>
      <c r="C32" s="68" t="str">
        <f>'Table 1-1b'!C56</f>
        <v>na</v>
      </c>
      <c r="D32" s="52">
        <f>'Table 1-1b'!D56</f>
        <v>0</v>
      </c>
      <c r="E32" s="52">
        <f>'Table 1-1b'!E56</f>
        <v>1</v>
      </c>
      <c r="F32" s="52">
        <f>'Table 1-1b'!F56</f>
        <v>0</v>
      </c>
      <c r="G32" s="52">
        <f>'Table 1-1b'!G56</f>
        <v>1</v>
      </c>
      <c r="H32" s="52">
        <f>'Table 1-1b'!H56</f>
        <v>0</v>
      </c>
      <c r="I32" s="52">
        <f>'Table 1-1b'!I56</f>
        <v>1</v>
      </c>
      <c r="J32" s="52" t="str">
        <f>'Table 1-1b'!J56</f>
        <v>na</v>
      </c>
      <c r="K32" s="52">
        <f>'Table 1-1b'!K56</f>
        <v>0</v>
      </c>
      <c r="L32" s="52">
        <f>'Table 1-1b'!L56</f>
        <v>0</v>
      </c>
      <c r="M32" s="72">
        <f>AVERAGE(C32:L32)</f>
        <v>0.375</v>
      </c>
    </row>
    <row r="33" spans="1:13" ht="22.5">
      <c r="A33" s="61">
        <v>5</v>
      </c>
      <c r="B33" s="64" t="s">
        <v>265</v>
      </c>
      <c r="C33" s="69">
        <f>'Table 1-1b'!C75</f>
        <v>1</v>
      </c>
      <c r="D33" s="63">
        <f>'Table 1-1b'!D75</f>
        <v>1</v>
      </c>
      <c r="E33" s="63">
        <f>'Table 1-1b'!E75</f>
        <v>1</v>
      </c>
      <c r="F33" s="63">
        <f>'Table 1-1b'!F75</f>
        <v>1</v>
      </c>
      <c r="G33" s="63">
        <f>'Table 1-1b'!G75</f>
        <v>1</v>
      </c>
      <c r="H33" s="63">
        <f>'Table 1-1b'!H75</f>
        <v>1</v>
      </c>
      <c r="I33" s="63">
        <f>'Table 1-1b'!I75</f>
        <v>1</v>
      </c>
      <c r="J33" s="63">
        <f>'Table 1-1b'!J75</f>
        <v>0</v>
      </c>
      <c r="K33" s="63">
        <f>'Table 1-1b'!K75</f>
        <v>0</v>
      </c>
      <c r="L33" s="63">
        <f>'Table 1-1b'!L75</f>
        <v>1</v>
      </c>
      <c r="M33" s="73">
        <f>AVERAGE(C33:L33)</f>
        <v>0.8</v>
      </c>
    </row>
    <row r="34" spans="1:13" ht="22.5" customHeight="1">
      <c r="A34" s="93" t="s">
        <v>249</v>
      </c>
      <c r="B34" s="94"/>
      <c r="C34" s="68"/>
      <c r="D34" s="52"/>
      <c r="E34" s="52"/>
      <c r="F34" s="52"/>
      <c r="G34" s="52"/>
      <c r="H34" s="52"/>
      <c r="I34" s="52"/>
      <c r="J34" s="52"/>
      <c r="K34" s="52"/>
      <c r="L34" s="52"/>
      <c r="M34" s="72"/>
    </row>
    <row r="35" spans="1:13" ht="22.5" customHeight="1">
      <c r="A35" s="58">
        <v>7</v>
      </c>
      <c r="B35" s="50" t="s">
        <v>244</v>
      </c>
      <c r="C35" s="68">
        <f>'Table 1-1b'!C220</f>
        <v>1</v>
      </c>
      <c r="D35" s="52">
        <f>'Table 1-1b'!D220</f>
        <v>1</v>
      </c>
      <c r="E35" s="52">
        <f>'Table 1-1b'!E220</f>
        <v>1</v>
      </c>
      <c r="F35" s="52">
        <f>'Table 1-1b'!F220</f>
        <v>1</v>
      </c>
      <c r="G35" s="52">
        <f>'Table 1-1b'!G220</f>
        <v>1</v>
      </c>
      <c r="H35" s="52">
        <f>'Table 1-1b'!H220</f>
        <v>0</v>
      </c>
      <c r="I35" s="52">
        <f>'Table 1-1b'!I220</f>
        <v>1</v>
      </c>
      <c r="J35" s="52">
        <f>'Table 1-1b'!J220</f>
        <v>0</v>
      </c>
      <c r="K35" s="52">
        <f>'Table 1-1b'!K220</f>
        <v>1</v>
      </c>
      <c r="L35" s="52">
        <f>'Table 1-1b'!L220</f>
        <v>1</v>
      </c>
      <c r="M35" s="72">
        <f>AVERAGE(C35:L35)</f>
        <v>0.8</v>
      </c>
    </row>
    <row r="36" spans="1:13" ht="22.5">
      <c r="A36" s="61">
        <v>8</v>
      </c>
      <c r="B36" s="64" t="s">
        <v>207</v>
      </c>
      <c r="C36" s="69">
        <f>'Table 1-1b'!C229</f>
        <v>1</v>
      </c>
      <c r="D36" s="63">
        <f>'Table 1-1b'!D229</f>
        <v>0</v>
      </c>
      <c r="E36" s="63">
        <f>'Table 1-1b'!E229</f>
        <v>1</v>
      </c>
      <c r="F36" s="63">
        <f>'Table 1-1b'!F229</f>
        <v>0</v>
      </c>
      <c r="G36" s="63">
        <f>'Table 1-1b'!G229</f>
        <v>1</v>
      </c>
      <c r="H36" s="63">
        <f>'Table 1-1b'!H229</f>
        <v>1</v>
      </c>
      <c r="I36" s="63">
        <f>'Table 1-1b'!I229</f>
        <v>0</v>
      </c>
      <c r="J36" s="63">
        <f>'Table 1-1b'!J229</f>
        <v>0</v>
      </c>
      <c r="K36" s="63">
        <f>'Table 1-1b'!K229</f>
        <v>0</v>
      </c>
      <c r="L36" s="63">
        <f>'Table 1-1b'!L229</f>
        <v>0</v>
      </c>
      <c r="M36" s="73">
        <f>AVERAGE(C36:L36)</f>
        <v>0.4</v>
      </c>
    </row>
    <row r="37" spans="1:13" ht="12.75">
      <c r="A37" s="92" t="s">
        <v>380</v>
      </c>
      <c r="B37" s="92"/>
      <c r="C37" s="68"/>
      <c r="D37" s="52"/>
      <c r="E37" s="52"/>
      <c r="F37" s="52"/>
      <c r="G37" s="52"/>
      <c r="H37" s="52"/>
      <c r="I37" s="52"/>
      <c r="J37" s="52"/>
      <c r="K37" s="52"/>
      <c r="L37" s="52"/>
      <c r="M37" s="72"/>
    </row>
    <row r="38" spans="1:13" ht="22.5">
      <c r="A38" s="58">
        <v>9</v>
      </c>
      <c r="B38" s="50" t="s">
        <v>245</v>
      </c>
      <c r="C38" s="68"/>
      <c r="D38" s="52"/>
      <c r="E38" s="52"/>
      <c r="F38" s="52"/>
      <c r="G38" s="52"/>
      <c r="H38" s="52"/>
      <c r="I38" s="52"/>
      <c r="J38" s="52"/>
      <c r="K38" s="52"/>
      <c r="L38" s="52"/>
      <c r="M38" s="72"/>
    </row>
    <row r="39" spans="1:13" ht="12.75">
      <c r="A39" s="58"/>
      <c r="B39" s="50" t="s">
        <v>276</v>
      </c>
      <c r="C39" s="68"/>
      <c r="D39" s="52"/>
      <c r="E39" s="52"/>
      <c r="F39" s="52"/>
      <c r="G39" s="52"/>
      <c r="H39" s="52"/>
      <c r="I39" s="52"/>
      <c r="J39" s="52"/>
      <c r="K39" s="52"/>
      <c r="L39" s="52"/>
      <c r="M39" s="72"/>
    </row>
    <row r="40" spans="1:13" ht="12.75">
      <c r="A40" s="58"/>
      <c r="B40" s="60" t="s">
        <v>231</v>
      </c>
      <c r="C40" s="68">
        <f>'Table 1-1b'!C242</f>
        <v>0.75</v>
      </c>
      <c r="D40" s="52">
        <f>'Table 1-1b'!D242</f>
        <v>0.75</v>
      </c>
      <c r="E40" s="52">
        <f>'Table 1-1b'!E242</f>
        <v>0.75</v>
      </c>
      <c r="F40" s="52">
        <f>'Table 1-1b'!F242</f>
        <v>0.75</v>
      </c>
      <c r="G40" s="52">
        <f>'Table 1-1b'!G242</f>
        <v>0.75</v>
      </c>
      <c r="H40" s="52">
        <f>'Table 1-1b'!H242</f>
        <v>0</v>
      </c>
      <c r="I40" s="52">
        <f>'Table 1-1b'!I242</f>
        <v>0</v>
      </c>
      <c r="J40" s="52">
        <f>'Table 1-1b'!J242</f>
        <v>0</v>
      </c>
      <c r="K40" s="52">
        <f>'Table 1-1b'!K242</f>
        <v>0</v>
      </c>
      <c r="L40" s="52">
        <f>'Table 1-1b'!L242</f>
        <v>1</v>
      </c>
      <c r="M40" s="72">
        <f aca="true" t="shared" si="2" ref="M40:M52">AVERAGE(C40:L40)</f>
        <v>0.475</v>
      </c>
    </row>
    <row r="41" spans="1:13" ht="12.75">
      <c r="A41" s="58"/>
      <c r="B41" s="60" t="s">
        <v>241</v>
      </c>
      <c r="C41" s="68">
        <f>'Table 1-1b'!C243</f>
        <v>0.75</v>
      </c>
      <c r="D41" s="52">
        <f>'Table 1-1b'!D243</f>
        <v>0.75</v>
      </c>
      <c r="E41" s="52">
        <f>'Table 1-1b'!E243</f>
        <v>0.75</v>
      </c>
      <c r="F41" s="52">
        <f>'Table 1-1b'!F243</f>
        <v>0.75</v>
      </c>
      <c r="G41" s="52">
        <f>'Table 1-1b'!G243</f>
        <v>0.75</v>
      </c>
      <c r="H41" s="52">
        <f>'Table 1-1b'!H243</f>
        <v>0</v>
      </c>
      <c r="I41" s="52">
        <f>'Table 1-1b'!I243</f>
        <v>0</v>
      </c>
      <c r="J41" s="52">
        <f>'Table 1-1b'!J243</f>
        <v>0</v>
      </c>
      <c r="K41" s="52">
        <f>'Table 1-1b'!K243</f>
        <v>0</v>
      </c>
      <c r="L41" s="52">
        <f>'Table 1-1b'!L243</f>
        <v>1</v>
      </c>
      <c r="M41" s="72">
        <f t="shared" si="2"/>
        <v>0.475</v>
      </c>
    </row>
    <row r="42" spans="1:13" ht="12.75" customHeight="1">
      <c r="A42" s="58"/>
      <c r="B42" s="60" t="s">
        <v>242</v>
      </c>
      <c r="C42" s="68">
        <f>'Table 1-1b'!C244</f>
        <v>0.75</v>
      </c>
      <c r="D42" s="52">
        <f>'Table 1-1b'!D244</f>
        <v>0.75</v>
      </c>
      <c r="E42" s="52">
        <f>'Table 1-1b'!E244</f>
        <v>0.75</v>
      </c>
      <c r="F42" s="52">
        <f>'Table 1-1b'!F244</f>
        <v>0.75</v>
      </c>
      <c r="G42" s="52">
        <f>'Table 1-1b'!G244</f>
        <v>0.75</v>
      </c>
      <c r="H42" s="52">
        <f>'Table 1-1b'!H244</f>
        <v>0</v>
      </c>
      <c r="I42" s="52">
        <f>'Table 1-1b'!I244</f>
        <v>0</v>
      </c>
      <c r="J42" s="52">
        <f>'Table 1-1b'!J244</f>
        <v>0</v>
      </c>
      <c r="K42" s="52">
        <f>'Table 1-1b'!K244</f>
        <v>0</v>
      </c>
      <c r="L42" s="52">
        <f>'Table 1-1b'!L244</f>
        <v>1</v>
      </c>
      <c r="M42" s="72">
        <f t="shared" si="2"/>
        <v>0.475</v>
      </c>
    </row>
    <row r="43" spans="1:13" ht="12.75">
      <c r="A43" s="58"/>
      <c r="B43" s="60" t="s">
        <v>232</v>
      </c>
      <c r="C43" s="68" t="str">
        <f>'Table 1-1b'!C245</f>
        <v>na</v>
      </c>
      <c r="D43" s="52">
        <f>'Table 1-1b'!D245</f>
        <v>0.75</v>
      </c>
      <c r="E43" s="52">
        <f>'Table 1-1b'!E245</f>
        <v>0.75</v>
      </c>
      <c r="F43" s="52">
        <f>'Table 1-1b'!F245</f>
        <v>1</v>
      </c>
      <c r="G43" s="52">
        <f>'Table 1-1b'!G245</f>
        <v>0.75</v>
      </c>
      <c r="H43" s="52">
        <f>'Table 1-1b'!H245</f>
        <v>0</v>
      </c>
      <c r="I43" s="52">
        <f>'Table 1-1b'!I245</f>
        <v>0</v>
      </c>
      <c r="J43" s="52">
        <f>'Table 1-1b'!J245</f>
        <v>0</v>
      </c>
      <c r="K43" s="52">
        <f>'Table 1-1b'!K245</f>
        <v>0</v>
      </c>
      <c r="L43" s="52">
        <f>'Table 1-1b'!L245</f>
        <v>0.75</v>
      </c>
      <c r="M43" s="72">
        <f t="shared" si="2"/>
        <v>0.4444444444444444</v>
      </c>
    </row>
    <row r="44" spans="1:13" ht="12.75">
      <c r="A44" s="58"/>
      <c r="B44" s="60" t="s">
        <v>294</v>
      </c>
      <c r="C44" s="68" t="str">
        <f>'Table 1-1b'!C246</f>
        <v>na</v>
      </c>
      <c r="D44" s="52">
        <f>'Table 1-1b'!D246</f>
        <v>0.75</v>
      </c>
      <c r="E44" s="52">
        <f>'Table 1-1b'!E246</f>
        <v>0.75</v>
      </c>
      <c r="F44" s="52">
        <f>'Table 1-1b'!F246</f>
        <v>1</v>
      </c>
      <c r="G44" s="52">
        <f>'Table 1-1b'!G246</f>
        <v>1</v>
      </c>
      <c r="H44" s="52">
        <f>'Table 1-1b'!H246</f>
        <v>0</v>
      </c>
      <c r="I44" s="52">
        <f>'Table 1-1b'!I246</f>
        <v>0</v>
      </c>
      <c r="J44" s="52">
        <f>'Table 1-1b'!J246</f>
        <v>0</v>
      </c>
      <c r="K44" s="52">
        <f>'Table 1-1b'!K246</f>
        <v>0</v>
      </c>
      <c r="L44" s="52">
        <f>'Table 1-1b'!L246</f>
        <v>0.75</v>
      </c>
      <c r="M44" s="72">
        <f t="shared" si="2"/>
        <v>0.4722222222222222</v>
      </c>
    </row>
    <row r="45" spans="1:13" ht="12.75">
      <c r="A45" s="58"/>
      <c r="B45" s="60" t="s">
        <v>243</v>
      </c>
      <c r="C45" s="68" t="str">
        <f>'Table 1-1b'!C247</f>
        <v>na</v>
      </c>
      <c r="D45" s="52">
        <f>'Table 1-1b'!D247</f>
        <v>0.75</v>
      </c>
      <c r="E45" s="52">
        <f>'Table 1-1b'!E247</f>
        <v>0.75</v>
      </c>
      <c r="F45" s="52">
        <f>'Table 1-1b'!F247</f>
        <v>1</v>
      </c>
      <c r="G45" s="52">
        <f>'Table 1-1b'!G247</f>
        <v>1</v>
      </c>
      <c r="H45" s="52">
        <f>'Table 1-1b'!H247</f>
        <v>0</v>
      </c>
      <c r="I45" s="52">
        <f>'Table 1-1b'!I247</f>
        <v>0</v>
      </c>
      <c r="J45" s="52">
        <f>'Table 1-1b'!J247</f>
        <v>0</v>
      </c>
      <c r="K45" s="52">
        <f>'Table 1-1b'!K247</f>
        <v>0</v>
      </c>
      <c r="L45" s="52">
        <f>'Table 1-1b'!L247</f>
        <v>0.75</v>
      </c>
      <c r="M45" s="72">
        <f t="shared" si="2"/>
        <v>0.4722222222222222</v>
      </c>
    </row>
    <row r="46" spans="1:13" ht="12.75">
      <c r="A46" s="58"/>
      <c r="B46" s="60" t="s">
        <v>233</v>
      </c>
      <c r="C46" s="68">
        <f>'Table 1-1b'!C248</f>
        <v>0.5</v>
      </c>
      <c r="D46" s="52">
        <f>'Table 1-1b'!D248</f>
        <v>0.75</v>
      </c>
      <c r="E46" s="52">
        <f>'Table 1-1b'!E248</f>
        <v>0.75</v>
      </c>
      <c r="F46" s="52">
        <f>'Table 1-1b'!F248</f>
        <v>0.75</v>
      </c>
      <c r="G46" s="52">
        <f>'Table 1-1b'!G248</f>
        <v>0.75</v>
      </c>
      <c r="H46" s="52">
        <f>'Table 1-1b'!H248</f>
        <v>1</v>
      </c>
      <c r="I46" s="52">
        <f>'Table 1-1b'!I248</f>
        <v>0</v>
      </c>
      <c r="J46" s="52">
        <f>'Table 1-1b'!J248</f>
        <v>0</v>
      </c>
      <c r="K46" s="52">
        <f>'Table 1-1b'!K248</f>
        <v>0</v>
      </c>
      <c r="L46" s="52">
        <f>'Table 1-1b'!L248</f>
        <v>1</v>
      </c>
      <c r="M46" s="72">
        <f t="shared" si="2"/>
        <v>0.55</v>
      </c>
    </row>
    <row r="47" spans="1:13" ht="12.75">
      <c r="A47" s="58"/>
      <c r="B47" s="60" t="s">
        <v>234</v>
      </c>
      <c r="C47" s="68">
        <f>'Table 1-1b'!C249</f>
        <v>0.75</v>
      </c>
      <c r="D47" s="52">
        <f>'Table 1-1b'!D249</f>
        <v>0.75</v>
      </c>
      <c r="E47" s="52">
        <f>'Table 1-1b'!E249</f>
        <v>0.75</v>
      </c>
      <c r="F47" s="52">
        <f>'Table 1-1b'!F249</f>
        <v>0.75</v>
      </c>
      <c r="G47" s="52">
        <f>'Table 1-1b'!G249</f>
        <v>0.75</v>
      </c>
      <c r="H47" s="52">
        <f>'Table 1-1b'!H249</f>
        <v>0</v>
      </c>
      <c r="I47" s="52">
        <f>'Table 1-1b'!I249</f>
        <v>0</v>
      </c>
      <c r="J47" s="52">
        <f>'Table 1-1b'!J249</f>
        <v>0</v>
      </c>
      <c r="K47" s="52">
        <f>'Table 1-1b'!K249</f>
        <v>0</v>
      </c>
      <c r="L47" s="52">
        <f>'Table 1-1b'!L249</f>
        <v>0.75</v>
      </c>
      <c r="M47" s="72">
        <f t="shared" si="2"/>
        <v>0.45</v>
      </c>
    </row>
    <row r="48" spans="1:13" ht="12.75">
      <c r="A48" s="59"/>
      <c r="B48" s="75" t="s">
        <v>235</v>
      </c>
      <c r="C48" s="70">
        <f>'Table 1-1b'!C250</f>
        <v>0.75</v>
      </c>
      <c r="D48" s="57">
        <f>'Table 1-1b'!D250</f>
        <v>0.75</v>
      </c>
      <c r="E48" s="57">
        <f>'Table 1-1b'!E250</f>
        <v>0.75</v>
      </c>
      <c r="F48" s="57">
        <f>'Table 1-1b'!F250</f>
        <v>0.75</v>
      </c>
      <c r="G48" s="57">
        <f>'Table 1-1b'!G250</f>
        <v>0.75</v>
      </c>
      <c r="H48" s="57">
        <f>'Table 1-1b'!H250</f>
        <v>0</v>
      </c>
      <c r="I48" s="57">
        <f>'Table 1-1b'!I250</f>
        <v>0</v>
      </c>
      <c r="J48" s="57">
        <f>'Table 1-1b'!J250</f>
        <v>0</v>
      </c>
      <c r="K48" s="57">
        <f>'Table 1-1b'!K250</f>
        <v>0</v>
      </c>
      <c r="L48" s="57">
        <f>'Table 1-1b'!L250</f>
        <v>1</v>
      </c>
      <c r="M48" s="74">
        <f t="shared" si="2"/>
        <v>0.475</v>
      </c>
    </row>
    <row r="49" spans="1:13" ht="15.75">
      <c r="A49" s="90" t="s">
        <v>271</v>
      </c>
      <c r="B49" s="90"/>
      <c r="C49" s="90"/>
      <c r="D49" s="90"/>
      <c r="E49" s="90"/>
      <c r="F49" s="90"/>
      <c r="G49" s="90"/>
      <c r="H49" s="90"/>
      <c r="I49" s="90"/>
      <c r="J49" s="90"/>
      <c r="K49" s="90"/>
      <c r="L49" s="90"/>
      <c r="M49" s="90"/>
    </row>
    <row r="50" spans="1:13" ht="46.5" customHeight="1">
      <c r="A50" s="55"/>
      <c r="B50" s="49"/>
      <c r="C50" s="65" t="s">
        <v>220</v>
      </c>
      <c r="D50" s="56" t="s">
        <v>221</v>
      </c>
      <c r="E50" s="56" t="s">
        <v>222</v>
      </c>
      <c r="F50" s="56" t="s">
        <v>223</v>
      </c>
      <c r="G50" s="56" t="s">
        <v>224</v>
      </c>
      <c r="H50" s="56" t="s">
        <v>225</v>
      </c>
      <c r="I50" s="56" t="s">
        <v>226</v>
      </c>
      <c r="J50" s="56" t="s">
        <v>227</v>
      </c>
      <c r="K50" s="56" t="s">
        <v>228</v>
      </c>
      <c r="L50" s="56" t="s">
        <v>229</v>
      </c>
      <c r="M50" s="71" t="s">
        <v>230</v>
      </c>
    </row>
    <row r="51" spans="1:13" ht="12.75">
      <c r="A51" s="58"/>
      <c r="B51" s="60" t="s">
        <v>236</v>
      </c>
      <c r="C51" s="68">
        <f>'Table 1-1b'!C251</f>
        <v>0.75</v>
      </c>
      <c r="D51" s="52">
        <f>'Table 1-1b'!D251</f>
        <v>0.75</v>
      </c>
      <c r="E51" s="52">
        <f>'Table 1-1b'!E251</f>
        <v>0.75</v>
      </c>
      <c r="F51" s="52">
        <f>'Table 1-1b'!F251</f>
        <v>0</v>
      </c>
      <c r="G51" s="52">
        <f>'Table 1-1b'!G251</f>
        <v>0.75</v>
      </c>
      <c r="H51" s="52">
        <f>'Table 1-1b'!H251</f>
        <v>0</v>
      </c>
      <c r="I51" s="52">
        <f>'Table 1-1b'!I251</f>
        <v>0</v>
      </c>
      <c r="J51" s="52">
        <f>'Table 1-1b'!J251</f>
        <v>0</v>
      </c>
      <c r="K51" s="52">
        <f>'Table 1-1b'!K251</f>
        <v>0</v>
      </c>
      <c r="L51" s="52">
        <f>'Table 1-1b'!L251</f>
        <v>0.75</v>
      </c>
      <c r="M51" s="72">
        <f t="shared" si="2"/>
        <v>0.375</v>
      </c>
    </row>
    <row r="52" spans="1:13" ht="12.75">
      <c r="A52" s="58"/>
      <c r="B52" s="60" t="s">
        <v>237</v>
      </c>
      <c r="C52" s="68">
        <f>'Table 1-1b'!C252</f>
        <v>0.75</v>
      </c>
      <c r="D52" s="52">
        <f>'Table 1-1b'!D252</f>
        <v>0.75</v>
      </c>
      <c r="E52" s="52">
        <f>'Table 1-1b'!E252</f>
        <v>0.75</v>
      </c>
      <c r="F52" s="52">
        <f>'Table 1-1b'!F252</f>
        <v>0</v>
      </c>
      <c r="G52" s="52">
        <f>'Table 1-1b'!G252</f>
        <v>0.75</v>
      </c>
      <c r="H52" s="52">
        <f>'Table 1-1b'!H252</f>
        <v>1</v>
      </c>
      <c r="I52" s="52">
        <f>'Table 1-1b'!I252</f>
        <v>0</v>
      </c>
      <c r="J52" s="52">
        <f>'Table 1-1b'!J252</f>
        <v>0</v>
      </c>
      <c r="K52" s="52">
        <f>'Table 1-1b'!K252</f>
        <v>0</v>
      </c>
      <c r="L52" s="52">
        <f>'Table 1-1b'!L252</f>
        <v>0.75</v>
      </c>
      <c r="M52" s="72">
        <f t="shared" si="2"/>
        <v>0.475</v>
      </c>
    </row>
    <row r="53" spans="1:13" ht="12.75">
      <c r="A53" s="58"/>
      <c r="B53" s="50" t="s">
        <v>277</v>
      </c>
      <c r="C53" s="68"/>
      <c r="D53" s="52"/>
      <c r="E53" s="52"/>
      <c r="F53" s="52"/>
      <c r="G53" s="52"/>
      <c r="H53" s="52"/>
      <c r="I53" s="52"/>
      <c r="J53" s="52"/>
      <c r="K53" s="52"/>
      <c r="L53" s="52"/>
      <c r="M53" s="72"/>
    </row>
    <row r="54" spans="1:13" ht="12.75">
      <c r="A54" s="58"/>
      <c r="B54" s="60" t="s">
        <v>231</v>
      </c>
      <c r="C54" s="68">
        <f>'Table 1-1b'!C254</f>
        <v>0.75</v>
      </c>
      <c r="D54" s="52">
        <f>'Table 1-1b'!D254</f>
        <v>0.75</v>
      </c>
      <c r="E54" s="52">
        <f>'Table 1-1b'!E254</f>
        <v>0</v>
      </c>
      <c r="F54" s="52">
        <f>'Table 1-1b'!F254</f>
        <v>0.75</v>
      </c>
      <c r="G54" s="52">
        <f>'Table 1-1b'!G254</f>
        <v>0.75</v>
      </c>
      <c r="H54" s="52">
        <f>'Table 1-1b'!H254</f>
        <v>0</v>
      </c>
      <c r="I54" s="52">
        <f>'Table 1-1b'!I254</f>
        <v>0</v>
      </c>
      <c r="J54" s="52">
        <f>'Table 1-1b'!J254</f>
        <v>0</v>
      </c>
      <c r="K54" s="52">
        <f>'Table 1-1b'!K254</f>
        <v>0</v>
      </c>
      <c r="L54" s="52">
        <f>'Table 1-1b'!L254</f>
        <v>0.75</v>
      </c>
      <c r="M54" s="72">
        <f aca="true" t="shared" si="3" ref="M54:M64">AVERAGE(C54:L54)</f>
        <v>0.375</v>
      </c>
    </row>
    <row r="55" spans="1:13" ht="12.75">
      <c r="A55" s="58"/>
      <c r="B55" s="60" t="s">
        <v>241</v>
      </c>
      <c r="C55" s="68">
        <f>'Table 1-1b'!C255</f>
        <v>0.75</v>
      </c>
      <c r="D55" s="52">
        <f>'Table 1-1b'!D255</f>
        <v>0.75</v>
      </c>
      <c r="E55" s="52">
        <f>'Table 1-1b'!E255</f>
        <v>0</v>
      </c>
      <c r="F55" s="52">
        <f>'Table 1-1b'!F255</f>
        <v>0.75</v>
      </c>
      <c r="G55" s="52">
        <f>'Table 1-1b'!G255</f>
        <v>0.75</v>
      </c>
      <c r="H55" s="52">
        <f>'Table 1-1b'!H255</f>
        <v>0</v>
      </c>
      <c r="I55" s="52">
        <f>'Table 1-1b'!I255</f>
        <v>0</v>
      </c>
      <c r="J55" s="52">
        <f>'Table 1-1b'!J255</f>
        <v>0</v>
      </c>
      <c r="K55" s="52">
        <f>'Table 1-1b'!K255</f>
        <v>0</v>
      </c>
      <c r="L55" s="52">
        <f>'Table 1-1b'!L255</f>
        <v>0.75</v>
      </c>
      <c r="M55" s="72">
        <f t="shared" si="3"/>
        <v>0.375</v>
      </c>
    </row>
    <row r="56" spans="1:13" ht="12.75" customHeight="1">
      <c r="A56" s="58"/>
      <c r="B56" s="60" t="s">
        <v>242</v>
      </c>
      <c r="C56" s="68">
        <f>'Table 1-1b'!C256</f>
        <v>0.75</v>
      </c>
      <c r="D56" s="52">
        <f>'Table 1-1b'!D256</f>
        <v>0.75</v>
      </c>
      <c r="E56" s="52">
        <f>'Table 1-1b'!E256</f>
        <v>0</v>
      </c>
      <c r="F56" s="52">
        <f>'Table 1-1b'!F256</f>
        <v>0.75</v>
      </c>
      <c r="G56" s="52">
        <f>'Table 1-1b'!G256</f>
        <v>0.75</v>
      </c>
      <c r="H56" s="52">
        <f>'Table 1-1b'!H256</f>
        <v>0</v>
      </c>
      <c r="I56" s="52">
        <f>'Table 1-1b'!I256</f>
        <v>0</v>
      </c>
      <c r="J56" s="52">
        <f>'Table 1-1b'!J256</f>
        <v>0</v>
      </c>
      <c r="K56" s="52">
        <f>'Table 1-1b'!K256</f>
        <v>0</v>
      </c>
      <c r="L56" s="52">
        <f>'Table 1-1b'!L256</f>
        <v>0.75</v>
      </c>
      <c r="M56" s="72">
        <f t="shared" si="3"/>
        <v>0.375</v>
      </c>
    </row>
    <row r="57" spans="1:13" ht="12.75">
      <c r="A57" s="58"/>
      <c r="B57" s="60" t="s">
        <v>232</v>
      </c>
      <c r="C57" s="68" t="str">
        <f>'Table 1-1b'!C257</f>
        <v>na</v>
      </c>
      <c r="D57" s="52">
        <f>'Table 1-1b'!D257</f>
        <v>0.75</v>
      </c>
      <c r="E57" s="52">
        <f>'Table 1-1b'!E257</f>
        <v>0</v>
      </c>
      <c r="F57" s="52">
        <f>'Table 1-1b'!F257</f>
        <v>1</v>
      </c>
      <c r="G57" s="52">
        <f>'Table 1-1b'!G257</f>
        <v>0.75</v>
      </c>
      <c r="H57" s="52">
        <f>'Table 1-1b'!H257</f>
        <v>0</v>
      </c>
      <c r="I57" s="52">
        <f>'Table 1-1b'!I257</f>
        <v>0</v>
      </c>
      <c r="J57" s="52">
        <f>'Table 1-1b'!J257</f>
        <v>0</v>
      </c>
      <c r="K57" s="52">
        <f>'Table 1-1b'!K257</f>
        <v>0</v>
      </c>
      <c r="L57" s="52">
        <f>'Table 1-1b'!L257</f>
        <v>0.75</v>
      </c>
      <c r="M57" s="72">
        <f t="shared" si="3"/>
        <v>0.3611111111111111</v>
      </c>
    </row>
    <row r="58" spans="1:13" ht="12.75">
      <c r="A58" s="58"/>
      <c r="B58" s="60" t="s">
        <v>294</v>
      </c>
      <c r="C58" s="68" t="str">
        <f>'Table 1-1b'!C258</f>
        <v>na</v>
      </c>
      <c r="D58" s="52">
        <f>'Table 1-1b'!D258</f>
        <v>0.75</v>
      </c>
      <c r="E58" s="52">
        <f>'Table 1-1b'!E258</f>
        <v>0</v>
      </c>
      <c r="F58" s="52">
        <f>'Table 1-1b'!F258</f>
        <v>1</v>
      </c>
      <c r="G58" s="52">
        <f>'Table 1-1b'!G258</f>
        <v>1</v>
      </c>
      <c r="H58" s="52">
        <f>'Table 1-1b'!H258</f>
        <v>0</v>
      </c>
      <c r="I58" s="52">
        <f>'Table 1-1b'!I258</f>
        <v>0</v>
      </c>
      <c r="J58" s="52">
        <f>'Table 1-1b'!J258</f>
        <v>0</v>
      </c>
      <c r="K58" s="52">
        <f>'Table 1-1b'!K258</f>
        <v>0</v>
      </c>
      <c r="L58" s="52">
        <f>'Table 1-1b'!L258</f>
        <v>0.75</v>
      </c>
      <c r="M58" s="72">
        <f t="shared" si="3"/>
        <v>0.3888888888888889</v>
      </c>
    </row>
    <row r="59" spans="1:13" ht="12.75">
      <c r="A59" s="58"/>
      <c r="B59" s="60" t="s">
        <v>243</v>
      </c>
      <c r="C59" s="68" t="str">
        <f>'Table 1-1b'!C259</f>
        <v>na</v>
      </c>
      <c r="D59" s="52">
        <f>'Table 1-1b'!D259</f>
        <v>0.75</v>
      </c>
      <c r="E59" s="52">
        <f>'Table 1-1b'!E259</f>
        <v>0</v>
      </c>
      <c r="F59" s="52">
        <f>'Table 1-1b'!F259</f>
        <v>1</v>
      </c>
      <c r="G59" s="52">
        <f>'Table 1-1b'!G259</f>
        <v>1</v>
      </c>
      <c r="H59" s="52">
        <f>'Table 1-1b'!H259</f>
        <v>0</v>
      </c>
      <c r="I59" s="52">
        <f>'Table 1-1b'!I259</f>
        <v>0</v>
      </c>
      <c r="J59" s="52">
        <f>'Table 1-1b'!J259</f>
        <v>0</v>
      </c>
      <c r="K59" s="52">
        <f>'Table 1-1b'!K259</f>
        <v>0</v>
      </c>
      <c r="L59" s="52">
        <f>'Table 1-1b'!L259</f>
        <v>0.75</v>
      </c>
      <c r="M59" s="72">
        <f t="shared" si="3"/>
        <v>0.3888888888888889</v>
      </c>
    </row>
    <row r="60" spans="1:13" ht="12.75">
      <c r="A60" s="58"/>
      <c r="B60" s="60" t="s">
        <v>233</v>
      </c>
      <c r="C60" s="68">
        <f>'Table 1-1b'!C260</f>
        <v>0.5</v>
      </c>
      <c r="D60" s="52">
        <f>'Table 1-1b'!D260</f>
        <v>0.75</v>
      </c>
      <c r="E60" s="52">
        <f>'Table 1-1b'!E260</f>
        <v>0</v>
      </c>
      <c r="F60" s="52">
        <f>'Table 1-1b'!F260</f>
        <v>0.75</v>
      </c>
      <c r="G60" s="52">
        <f>'Table 1-1b'!G260</f>
        <v>0.75</v>
      </c>
      <c r="H60" s="52">
        <f>'Table 1-1b'!H260</f>
        <v>1</v>
      </c>
      <c r="I60" s="52">
        <f>'Table 1-1b'!I260</f>
        <v>0</v>
      </c>
      <c r="J60" s="52">
        <f>'Table 1-1b'!J260</f>
        <v>0</v>
      </c>
      <c r="K60" s="52">
        <f>'Table 1-1b'!K260</f>
        <v>0</v>
      </c>
      <c r="L60" s="52">
        <f>'Table 1-1b'!L260</f>
        <v>0.75</v>
      </c>
      <c r="M60" s="72">
        <f t="shared" si="3"/>
        <v>0.45</v>
      </c>
    </row>
    <row r="61" spans="1:13" ht="12.75">
      <c r="A61" s="58"/>
      <c r="B61" s="60" t="s">
        <v>234</v>
      </c>
      <c r="C61" s="68">
        <f>'Table 1-1b'!C261</f>
        <v>0.75</v>
      </c>
      <c r="D61" s="52">
        <f>'Table 1-1b'!D261</f>
        <v>0.75</v>
      </c>
      <c r="E61" s="52">
        <f>'Table 1-1b'!E261</f>
        <v>0</v>
      </c>
      <c r="F61" s="52">
        <f>'Table 1-1b'!F261</f>
        <v>0.75</v>
      </c>
      <c r="G61" s="52">
        <f>'Table 1-1b'!G261</f>
        <v>0.75</v>
      </c>
      <c r="H61" s="52">
        <f>'Table 1-1b'!H261</f>
        <v>0</v>
      </c>
      <c r="I61" s="52">
        <f>'Table 1-1b'!I261</f>
        <v>0</v>
      </c>
      <c r="J61" s="52">
        <f>'Table 1-1b'!J261</f>
        <v>0</v>
      </c>
      <c r="K61" s="52">
        <f>'Table 1-1b'!K261</f>
        <v>0</v>
      </c>
      <c r="L61" s="52">
        <f>'Table 1-1b'!L261</f>
        <v>0.75</v>
      </c>
      <c r="M61" s="72">
        <f t="shared" si="3"/>
        <v>0.375</v>
      </c>
    </row>
    <row r="62" spans="1:13" ht="12.75">
      <c r="A62" s="58"/>
      <c r="B62" s="60" t="s">
        <v>235</v>
      </c>
      <c r="C62" s="68">
        <f>'Table 1-1b'!C262</f>
        <v>0.75</v>
      </c>
      <c r="D62" s="52">
        <f>'Table 1-1b'!D262</f>
        <v>0.75</v>
      </c>
      <c r="E62" s="52">
        <f>'Table 1-1b'!E262</f>
        <v>0</v>
      </c>
      <c r="F62" s="52">
        <f>'Table 1-1b'!F262</f>
        <v>0.75</v>
      </c>
      <c r="G62" s="52">
        <f>'Table 1-1b'!G262</f>
        <v>0.75</v>
      </c>
      <c r="H62" s="52">
        <f>'Table 1-1b'!H262</f>
        <v>0</v>
      </c>
      <c r="I62" s="52">
        <f>'Table 1-1b'!I262</f>
        <v>0</v>
      </c>
      <c r="J62" s="52">
        <f>'Table 1-1b'!J262</f>
        <v>0</v>
      </c>
      <c r="K62" s="52">
        <f>'Table 1-1b'!K262</f>
        <v>0</v>
      </c>
      <c r="L62" s="52">
        <f>'Table 1-1b'!L262</f>
        <v>0.75</v>
      </c>
      <c r="M62" s="72">
        <f t="shared" si="3"/>
        <v>0.375</v>
      </c>
    </row>
    <row r="63" spans="1:13" ht="12.75">
      <c r="A63" s="58"/>
      <c r="B63" s="60" t="s">
        <v>236</v>
      </c>
      <c r="C63" s="68">
        <f>'Table 1-1b'!C263</f>
        <v>0.75</v>
      </c>
      <c r="D63" s="52">
        <f>'Table 1-1b'!D263</f>
        <v>0.75</v>
      </c>
      <c r="E63" s="52">
        <f>'Table 1-1b'!E263</f>
        <v>0</v>
      </c>
      <c r="F63" s="52">
        <f>'Table 1-1b'!F263</f>
        <v>0</v>
      </c>
      <c r="G63" s="52">
        <f>'Table 1-1b'!G263</f>
        <v>0.75</v>
      </c>
      <c r="H63" s="52">
        <f>'Table 1-1b'!H263</f>
        <v>0</v>
      </c>
      <c r="I63" s="52">
        <f>'Table 1-1b'!I263</f>
        <v>0</v>
      </c>
      <c r="J63" s="52">
        <f>'Table 1-1b'!J263</f>
        <v>0</v>
      </c>
      <c r="K63" s="52">
        <f>'Table 1-1b'!K263</f>
        <v>0</v>
      </c>
      <c r="L63" s="52">
        <f>'Table 1-1b'!L263</f>
        <v>0.75</v>
      </c>
      <c r="M63" s="72">
        <f t="shared" si="3"/>
        <v>0.3</v>
      </c>
    </row>
    <row r="64" spans="1:13" ht="12.75">
      <c r="A64" s="58"/>
      <c r="B64" s="60" t="s">
        <v>237</v>
      </c>
      <c r="C64" s="68">
        <f>'Table 1-1b'!C264</f>
        <v>0.75</v>
      </c>
      <c r="D64" s="52">
        <f>'Table 1-1b'!D264</f>
        <v>0.75</v>
      </c>
      <c r="E64" s="52">
        <f>'Table 1-1b'!E264</f>
        <v>0</v>
      </c>
      <c r="F64" s="52">
        <f>'Table 1-1b'!F264</f>
        <v>0</v>
      </c>
      <c r="G64" s="52">
        <f>'Table 1-1b'!G264</f>
        <v>0.75</v>
      </c>
      <c r="H64" s="52">
        <f>'Table 1-1b'!H264</f>
        <v>1</v>
      </c>
      <c r="I64" s="52">
        <f>'Table 1-1b'!I264</f>
        <v>0</v>
      </c>
      <c r="J64" s="52">
        <f>'Table 1-1b'!J264</f>
        <v>0</v>
      </c>
      <c r="K64" s="52">
        <f>'Table 1-1b'!K264</f>
        <v>0</v>
      </c>
      <c r="L64" s="52">
        <f>'Table 1-1b'!L264</f>
        <v>0.75</v>
      </c>
      <c r="M64" s="72">
        <f t="shared" si="3"/>
        <v>0.4</v>
      </c>
    </row>
    <row r="65" spans="1:13" ht="22.5">
      <c r="A65" s="58">
        <v>10</v>
      </c>
      <c r="B65" s="50" t="s">
        <v>382</v>
      </c>
      <c r="C65" s="68"/>
      <c r="D65" s="52"/>
      <c r="E65" s="52"/>
      <c r="F65" s="52"/>
      <c r="G65" s="52"/>
      <c r="H65" s="52"/>
      <c r="I65" s="52"/>
      <c r="J65" s="52"/>
      <c r="K65" s="52"/>
      <c r="L65" s="52"/>
      <c r="M65" s="72"/>
    </row>
    <row r="66" spans="1:13" ht="12.75">
      <c r="A66" s="58"/>
      <c r="B66" s="50" t="s">
        <v>276</v>
      </c>
      <c r="C66" s="68"/>
      <c r="D66" s="52"/>
      <c r="E66" s="52"/>
      <c r="F66" s="52"/>
      <c r="G66" s="52"/>
      <c r="H66" s="52"/>
      <c r="I66" s="52"/>
      <c r="J66" s="52"/>
      <c r="K66" s="52"/>
      <c r="L66" s="52"/>
      <c r="M66" s="72"/>
    </row>
    <row r="67" spans="1:13" ht="12.75">
      <c r="A67" s="58"/>
      <c r="B67" s="60" t="s">
        <v>231</v>
      </c>
      <c r="C67" s="68">
        <f>'Table 1-1b'!C269</f>
        <v>0.75</v>
      </c>
      <c r="D67" s="52">
        <f>'Table 1-1b'!D269</f>
        <v>0.75</v>
      </c>
      <c r="E67" s="52">
        <f>'Table 1-1b'!E269</f>
        <v>0.51</v>
      </c>
      <c r="F67" s="52">
        <f>'Table 1-1b'!F269</f>
        <v>0.75</v>
      </c>
      <c r="G67" s="52">
        <f>'Table 1-1b'!G269</f>
        <v>0.55</v>
      </c>
      <c r="H67" s="52">
        <f>'Table 1-1b'!H269</f>
        <v>0.51</v>
      </c>
      <c r="I67" s="52">
        <f>'Table 1-1b'!I269</f>
        <v>0.6</v>
      </c>
      <c r="J67" s="52">
        <f>'Table 1-1b'!J269</f>
        <v>0</v>
      </c>
      <c r="K67" s="52">
        <f>'Table 1-1b'!K269</f>
        <v>0.51</v>
      </c>
      <c r="L67" s="52">
        <f>'Table 1-1b'!L269</f>
        <v>0.75</v>
      </c>
      <c r="M67" s="72">
        <f aca="true" t="shared" si="4" ref="M67:M77">AVERAGE(C67:L67)</f>
        <v>0.5679999999999998</v>
      </c>
    </row>
    <row r="68" spans="1:13" ht="12.75">
      <c r="A68" s="58"/>
      <c r="B68" s="60" t="s">
        <v>241</v>
      </c>
      <c r="C68" s="68">
        <f>'Table 1-1b'!C270</f>
        <v>0.75</v>
      </c>
      <c r="D68" s="52">
        <f>'Table 1-1b'!D270</f>
        <v>0.75</v>
      </c>
      <c r="E68" s="52">
        <f>'Table 1-1b'!E270</f>
        <v>0.51</v>
      </c>
      <c r="F68" s="52">
        <f>'Table 1-1b'!F270</f>
        <v>0.75</v>
      </c>
      <c r="G68" s="52">
        <f>'Table 1-1b'!G270</f>
        <v>0.51</v>
      </c>
      <c r="H68" s="52">
        <f>'Table 1-1b'!H270</f>
        <v>0.51</v>
      </c>
      <c r="I68" s="52">
        <f>'Table 1-1b'!I270</f>
        <v>0.6</v>
      </c>
      <c r="J68" s="52">
        <f>'Table 1-1b'!J270</f>
        <v>0</v>
      </c>
      <c r="K68" s="52">
        <f>'Table 1-1b'!K270</f>
        <v>0.51</v>
      </c>
      <c r="L68" s="52">
        <f>'Table 1-1b'!L270</f>
        <v>0.75</v>
      </c>
      <c r="M68" s="72">
        <f t="shared" si="4"/>
        <v>0.5639999999999998</v>
      </c>
    </row>
    <row r="69" spans="1:13" ht="12.75" customHeight="1">
      <c r="A69" s="58"/>
      <c r="B69" s="60" t="s">
        <v>242</v>
      </c>
      <c r="C69" s="68">
        <f>'Table 1-1b'!C271</f>
        <v>0.75</v>
      </c>
      <c r="D69" s="52">
        <f>'Table 1-1b'!D271</f>
        <v>0.75</v>
      </c>
      <c r="E69" s="52">
        <f>'Table 1-1b'!E271</f>
        <v>0.51</v>
      </c>
      <c r="F69" s="52">
        <f>'Table 1-1b'!F271</f>
        <v>0.75</v>
      </c>
      <c r="G69" s="52">
        <f>'Table 1-1b'!G271</f>
        <v>0.51</v>
      </c>
      <c r="H69" s="52">
        <f>'Table 1-1b'!H271</f>
        <v>0.51</v>
      </c>
      <c r="I69" s="52">
        <f>'Table 1-1b'!I271</f>
        <v>0.6</v>
      </c>
      <c r="J69" s="52">
        <f>'Table 1-1b'!J271</f>
        <v>0</v>
      </c>
      <c r="K69" s="52">
        <f>'Table 1-1b'!K271</f>
        <v>0.51</v>
      </c>
      <c r="L69" s="52">
        <f>'Table 1-1b'!L271</f>
        <v>0.75</v>
      </c>
      <c r="M69" s="72">
        <f t="shared" si="4"/>
        <v>0.5639999999999998</v>
      </c>
    </row>
    <row r="70" spans="1:13" ht="12.75">
      <c r="A70" s="58"/>
      <c r="B70" s="60" t="s">
        <v>232</v>
      </c>
      <c r="C70" s="68" t="str">
        <f>'Table 1-1b'!C272</f>
        <v>na</v>
      </c>
      <c r="D70" s="52">
        <f>'Table 1-1b'!D272</f>
        <v>0.75</v>
      </c>
      <c r="E70" s="52">
        <f>'Table 1-1b'!E272</f>
        <v>0.51</v>
      </c>
      <c r="F70" s="52">
        <f>'Table 1-1b'!F272</f>
        <v>1</v>
      </c>
      <c r="G70" s="52">
        <f>'Table 1-1b'!G272</f>
        <v>0.51</v>
      </c>
      <c r="H70" s="52">
        <f>'Table 1-1b'!H272</f>
        <v>0.51</v>
      </c>
      <c r="I70" s="52">
        <f>'Table 1-1b'!I272</f>
        <v>0.6</v>
      </c>
      <c r="J70" s="52" t="str">
        <f>'Table 1-1b'!J272</f>
        <v>na</v>
      </c>
      <c r="K70" s="52">
        <f>'Table 1-1b'!K272</f>
        <v>0.51</v>
      </c>
      <c r="L70" s="52">
        <f>'Table 1-1b'!L272</f>
        <v>1</v>
      </c>
      <c r="M70" s="72">
        <f t="shared" si="4"/>
        <v>0.67375</v>
      </c>
    </row>
    <row r="71" spans="1:13" ht="12.75">
      <c r="A71" s="58"/>
      <c r="B71" s="60" t="s">
        <v>294</v>
      </c>
      <c r="C71" s="68" t="str">
        <f>'Table 1-1b'!C273</f>
        <v>na</v>
      </c>
      <c r="D71" s="52">
        <f>'Table 1-1b'!D273</f>
        <v>0.75</v>
      </c>
      <c r="E71" s="52">
        <f>'Table 1-1b'!E273</f>
        <v>0.51</v>
      </c>
      <c r="F71" s="52">
        <f>'Table 1-1b'!F273</f>
        <v>1</v>
      </c>
      <c r="G71" s="52">
        <f>'Table 1-1b'!G273</f>
        <v>1</v>
      </c>
      <c r="H71" s="52">
        <f>'Table 1-1b'!H273</f>
        <v>0.51</v>
      </c>
      <c r="I71" s="52">
        <f>'Table 1-1b'!I273</f>
        <v>0.6</v>
      </c>
      <c r="J71" s="52" t="str">
        <f>'Table 1-1b'!J273</f>
        <v>na</v>
      </c>
      <c r="K71" s="52">
        <f>'Table 1-1b'!K273</f>
        <v>0.51</v>
      </c>
      <c r="L71" s="52">
        <f>'Table 1-1b'!L273</f>
        <v>1</v>
      </c>
      <c r="M71" s="72">
        <f t="shared" si="4"/>
        <v>0.7349999999999999</v>
      </c>
    </row>
    <row r="72" spans="1:13" ht="12.75">
      <c r="A72" s="58"/>
      <c r="B72" s="60" t="s">
        <v>243</v>
      </c>
      <c r="C72" s="68" t="str">
        <f>'Table 1-1b'!C274</f>
        <v>na</v>
      </c>
      <c r="D72" s="52">
        <f>'Table 1-1b'!D274</f>
        <v>0.75</v>
      </c>
      <c r="E72" s="52">
        <f>'Table 1-1b'!E274</f>
        <v>0.51</v>
      </c>
      <c r="F72" s="52">
        <f>'Table 1-1b'!F274</f>
        <v>1</v>
      </c>
      <c r="G72" s="52">
        <f>'Table 1-1b'!G274</f>
        <v>1</v>
      </c>
      <c r="H72" s="52">
        <f>'Table 1-1b'!H274</f>
        <v>0.51</v>
      </c>
      <c r="I72" s="52">
        <f>'Table 1-1b'!I274</f>
        <v>0.6</v>
      </c>
      <c r="J72" s="52" t="str">
        <f>'Table 1-1b'!J274</f>
        <v>na</v>
      </c>
      <c r="K72" s="52">
        <f>'Table 1-1b'!K274</f>
        <v>0.51</v>
      </c>
      <c r="L72" s="52">
        <f>'Table 1-1b'!L274</f>
        <v>1</v>
      </c>
      <c r="M72" s="72">
        <f t="shared" si="4"/>
        <v>0.7349999999999999</v>
      </c>
    </row>
    <row r="73" spans="1:13" ht="12.75">
      <c r="A73" s="58"/>
      <c r="B73" s="60" t="s">
        <v>233</v>
      </c>
      <c r="C73" s="68">
        <f>'Table 1-1b'!C275</f>
        <v>0.5</v>
      </c>
      <c r="D73" s="52">
        <f>'Table 1-1b'!D275</f>
        <v>0.75</v>
      </c>
      <c r="E73" s="52">
        <f>'Table 1-1b'!E275</f>
        <v>0.51</v>
      </c>
      <c r="F73" s="52">
        <f>'Table 1-1b'!F275</f>
        <v>0.51</v>
      </c>
      <c r="G73" s="52">
        <f>'Table 1-1b'!G275</f>
        <v>0.51</v>
      </c>
      <c r="H73" s="52">
        <f>'Table 1-1b'!H275</f>
        <v>1</v>
      </c>
      <c r="I73" s="52">
        <f>'Table 1-1b'!I275</f>
        <v>0.6</v>
      </c>
      <c r="J73" s="52">
        <f>'Table 1-1b'!J275</f>
        <v>0</v>
      </c>
      <c r="K73" s="52">
        <f>'Table 1-1b'!K275</f>
        <v>0.51</v>
      </c>
      <c r="L73" s="52">
        <f>'Table 1-1b'!L275</f>
        <v>1</v>
      </c>
      <c r="M73" s="72">
        <f t="shared" si="4"/>
        <v>0.589</v>
      </c>
    </row>
    <row r="74" spans="1:13" ht="12.75">
      <c r="A74" s="58"/>
      <c r="B74" s="60" t="s">
        <v>234</v>
      </c>
      <c r="C74" s="68">
        <f>'Table 1-1b'!C276</f>
        <v>0.75</v>
      </c>
      <c r="D74" s="52">
        <f>'Table 1-1b'!D276</f>
        <v>0.75</v>
      </c>
      <c r="E74" s="52">
        <f>'Table 1-1b'!E276</f>
        <v>0.51</v>
      </c>
      <c r="F74" s="52">
        <f>'Table 1-1b'!F276</f>
        <v>0.51</v>
      </c>
      <c r="G74" s="52">
        <f>'Table 1-1b'!G276</f>
        <v>1</v>
      </c>
      <c r="H74" s="52">
        <f>'Table 1-1b'!H276</f>
        <v>1</v>
      </c>
      <c r="I74" s="52">
        <f>'Table 1-1b'!I276</f>
        <v>0.6</v>
      </c>
      <c r="J74" s="52">
        <f>'Table 1-1b'!J276</f>
        <v>0</v>
      </c>
      <c r="K74" s="52">
        <f>'Table 1-1b'!K276</f>
        <v>0.51</v>
      </c>
      <c r="L74" s="52">
        <f>'Table 1-1b'!L276</f>
        <v>0.75</v>
      </c>
      <c r="M74" s="72">
        <f t="shared" si="4"/>
        <v>0.6379999999999999</v>
      </c>
    </row>
    <row r="75" spans="1:13" ht="12.75">
      <c r="A75" s="58"/>
      <c r="B75" s="60" t="s">
        <v>235</v>
      </c>
      <c r="C75" s="68">
        <f>'Table 1-1b'!C277</f>
        <v>0.75</v>
      </c>
      <c r="D75" s="52">
        <f>'Table 1-1b'!D277</f>
        <v>0.75</v>
      </c>
      <c r="E75" s="52">
        <f>'Table 1-1b'!E277</f>
        <v>0.51</v>
      </c>
      <c r="F75" s="52">
        <f>'Table 1-1b'!F277</f>
        <v>0.75</v>
      </c>
      <c r="G75" s="52">
        <f>'Table 1-1b'!G277</f>
        <v>0.51</v>
      </c>
      <c r="H75" s="52">
        <f>'Table 1-1b'!H277</f>
        <v>0.75</v>
      </c>
      <c r="I75" s="52">
        <f>'Table 1-1b'!I277</f>
        <v>0.6</v>
      </c>
      <c r="J75" s="52">
        <f>'Table 1-1b'!J277</f>
        <v>0</v>
      </c>
      <c r="K75" s="52">
        <f>'Table 1-1b'!K277</f>
        <v>0.51</v>
      </c>
      <c r="L75" s="52">
        <f>'Table 1-1b'!L277</f>
        <v>0.49</v>
      </c>
      <c r="M75" s="72">
        <f t="shared" si="4"/>
        <v>0.5619999999999999</v>
      </c>
    </row>
    <row r="76" spans="1:13" ht="12.75">
      <c r="A76" s="58"/>
      <c r="B76" s="60" t="s">
        <v>236</v>
      </c>
      <c r="C76" s="68">
        <f>'Table 1-1b'!C278</f>
        <v>0.75</v>
      </c>
      <c r="D76" s="52">
        <f>'Table 1-1b'!D278</f>
        <v>0.75</v>
      </c>
      <c r="E76" s="52">
        <f>'Table 1-1b'!E278</f>
        <v>0.51</v>
      </c>
      <c r="F76" s="52">
        <f>'Table 1-1b'!F278</f>
        <v>0</v>
      </c>
      <c r="G76" s="52">
        <f>'Table 1-1b'!G278</f>
        <v>0.51</v>
      </c>
      <c r="H76" s="52">
        <f>'Table 1-1b'!H278</f>
        <v>0.75</v>
      </c>
      <c r="I76" s="52">
        <f>'Table 1-1b'!I278</f>
        <v>0</v>
      </c>
      <c r="J76" s="52">
        <f>'Table 1-1b'!J278</f>
        <v>0</v>
      </c>
      <c r="K76" s="52">
        <f>'Table 1-1b'!K278</f>
        <v>0.51</v>
      </c>
      <c r="L76" s="52">
        <f>'Table 1-1b'!L278</f>
        <v>0.75</v>
      </c>
      <c r="M76" s="72">
        <f t="shared" si="4"/>
        <v>0.45299999999999996</v>
      </c>
    </row>
    <row r="77" spans="1:13" ht="12.75">
      <c r="A77" s="58"/>
      <c r="B77" s="60" t="s">
        <v>237</v>
      </c>
      <c r="C77" s="68">
        <f>'Table 1-1b'!C279</f>
        <v>0.75</v>
      </c>
      <c r="D77" s="52">
        <f>'Table 1-1b'!D279</f>
        <v>0.75</v>
      </c>
      <c r="E77" s="52">
        <f>'Table 1-1b'!E279</f>
        <v>0.51</v>
      </c>
      <c r="F77" s="52">
        <f>'Table 1-1b'!F279</f>
        <v>0</v>
      </c>
      <c r="G77" s="52">
        <f>'Table 1-1b'!G279</f>
        <v>0.51</v>
      </c>
      <c r="H77" s="52">
        <f>'Table 1-1b'!H279</f>
        <v>1</v>
      </c>
      <c r="I77" s="52">
        <f>'Table 1-1b'!I279</f>
        <v>0</v>
      </c>
      <c r="J77" s="52">
        <f>'Table 1-1b'!J279</f>
        <v>0</v>
      </c>
      <c r="K77" s="52">
        <f>'Table 1-1b'!K279</f>
        <v>0.51</v>
      </c>
      <c r="L77" s="52">
        <f>'Table 1-1b'!L279</f>
        <v>0.75</v>
      </c>
      <c r="M77" s="72">
        <f t="shared" si="4"/>
        <v>0.4779999999999999</v>
      </c>
    </row>
    <row r="78" spans="1:13" ht="12.75">
      <c r="A78" s="58"/>
      <c r="B78" s="50" t="s">
        <v>277</v>
      </c>
      <c r="C78" s="68"/>
      <c r="D78" s="52"/>
      <c r="E78" s="52"/>
      <c r="F78" s="52"/>
      <c r="G78" s="52"/>
      <c r="H78" s="52"/>
      <c r="I78" s="52"/>
      <c r="J78" s="52"/>
      <c r="K78" s="52"/>
      <c r="L78" s="52"/>
      <c r="M78" s="72"/>
    </row>
    <row r="79" spans="1:13" ht="12.75">
      <c r="A79" s="58"/>
      <c r="B79" s="60" t="s">
        <v>231</v>
      </c>
      <c r="C79" s="68">
        <f>'Table 1-1b'!C281</f>
        <v>0.75</v>
      </c>
      <c r="D79" s="52">
        <f>'Table 1-1b'!D281</f>
        <v>0.75</v>
      </c>
      <c r="E79" s="52">
        <f>'Table 1-1b'!E281</f>
        <v>0.51</v>
      </c>
      <c r="F79" s="52">
        <f>'Table 1-1b'!F281</f>
        <v>0.75</v>
      </c>
      <c r="G79" s="52">
        <f>'Table 1-1b'!G281</f>
        <v>0.55</v>
      </c>
      <c r="H79" s="52">
        <f>'Table 1-1b'!H281</f>
        <v>0.51</v>
      </c>
      <c r="I79" s="52">
        <f>'Table 1-1b'!I281</f>
        <v>0.6</v>
      </c>
      <c r="J79" s="52">
        <f>'Table 1-1b'!J281</f>
        <v>0</v>
      </c>
      <c r="K79" s="52">
        <f>'Table 1-1b'!K281</f>
        <v>0.51</v>
      </c>
      <c r="L79" s="52">
        <f>'Table 1-1b'!L281</f>
        <v>0.75</v>
      </c>
      <c r="M79" s="72">
        <f aca="true" t="shared" si="5" ref="M79:M91">AVERAGE(C79:L79)</f>
        <v>0.5679999999999998</v>
      </c>
    </row>
    <row r="80" spans="1:13" ht="12.75">
      <c r="A80" s="58"/>
      <c r="B80" s="60" t="s">
        <v>241</v>
      </c>
      <c r="C80" s="68">
        <f>'Table 1-1b'!C282</f>
        <v>0.75</v>
      </c>
      <c r="D80" s="52">
        <f>'Table 1-1b'!D282</f>
        <v>0.75</v>
      </c>
      <c r="E80" s="52">
        <f>'Table 1-1b'!E282</f>
        <v>0.51</v>
      </c>
      <c r="F80" s="52">
        <f>'Table 1-1b'!F282</f>
        <v>0.75</v>
      </c>
      <c r="G80" s="52">
        <f>'Table 1-1b'!G282</f>
        <v>0.51</v>
      </c>
      <c r="H80" s="52">
        <f>'Table 1-1b'!H282</f>
        <v>0.51</v>
      </c>
      <c r="I80" s="52">
        <f>'Table 1-1b'!I282</f>
        <v>0.6</v>
      </c>
      <c r="J80" s="52">
        <f>'Table 1-1b'!J282</f>
        <v>0</v>
      </c>
      <c r="K80" s="52">
        <f>'Table 1-1b'!K282</f>
        <v>0.51</v>
      </c>
      <c r="L80" s="52">
        <f>'Table 1-1b'!L282</f>
        <v>0.75</v>
      </c>
      <c r="M80" s="72">
        <f t="shared" si="5"/>
        <v>0.5639999999999998</v>
      </c>
    </row>
    <row r="81" spans="1:13" ht="12.75" customHeight="1">
      <c r="A81" s="58"/>
      <c r="B81" s="60" t="s">
        <v>242</v>
      </c>
      <c r="C81" s="68">
        <f>'Table 1-1b'!C283</f>
        <v>0.75</v>
      </c>
      <c r="D81" s="52">
        <f>'Table 1-1b'!D283</f>
        <v>0.75</v>
      </c>
      <c r="E81" s="52">
        <f>'Table 1-1b'!E283</f>
        <v>0.51</v>
      </c>
      <c r="F81" s="52">
        <f>'Table 1-1b'!F283</f>
        <v>0.75</v>
      </c>
      <c r="G81" s="52">
        <f>'Table 1-1b'!G283</f>
        <v>0.51</v>
      </c>
      <c r="H81" s="52">
        <f>'Table 1-1b'!H283</f>
        <v>0.51</v>
      </c>
      <c r="I81" s="52">
        <f>'Table 1-1b'!I283</f>
        <v>0.6</v>
      </c>
      <c r="J81" s="52">
        <f>'Table 1-1b'!J283</f>
        <v>0</v>
      </c>
      <c r="K81" s="52">
        <f>'Table 1-1b'!K283</f>
        <v>0.51</v>
      </c>
      <c r="L81" s="52">
        <f>'Table 1-1b'!L283</f>
        <v>0.75</v>
      </c>
      <c r="M81" s="72">
        <f t="shared" si="5"/>
        <v>0.5639999999999998</v>
      </c>
    </row>
    <row r="82" spans="1:13" ht="12.75">
      <c r="A82" s="58"/>
      <c r="B82" s="60" t="s">
        <v>232</v>
      </c>
      <c r="C82" s="68" t="str">
        <f>'Table 1-1b'!C284</f>
        <v>na</v>
      </c>
      <c r="D82" s="52">
        <f>'Table 1-1b'!D284</f>
        <v>0.75</v>
      </c>
      <c r="E82" s="52">
        <f>'Table 1-1b'!E284</f>
        <v>0.51</v>
      </c>
      <c r="F82" s="52">
        <f>'Table 1-1b'!F284</f>
        <v>1</v>
      </c>
      <c r="G82" s="52">
        <f>'Table 1-1b'!G284</f>
        <v>0.51</v>
      </c>
      <c r="H82" s="52">
        <f>'Table 1-1b'!H284</f>
        <v>0.51</v>
      </c>
      <c r="I82" s="52">
        <f>'Table 1-1b'!I284</f>
        <v>0.6</v>
      </c>
      <c r="J82" s="52" t="str">
        <f>'Table 1-1b'!J284</f>
        <v>na</v>
      </c>
      <c r="K82" s="52">
        <f>'Table 1-1b'!K284</f>
        <v>0.51</v>
      </c>
      <c r="L82" s="52">
        <f>'Table 1-1b'!L284</f>
        <v>1</v>
      </c>
      <c r="M82" s="72">
        <f t="shared" si="5"/>
        <v>0.67375</v>
      </c>
    </row>
    <row r="83" spans="1:13" ht="12.75">
      <c r="A83" s="58"/>
      <c r="B83" s="60" t="s">
        <v>294</v>
      </c>
      <c r="C83" s="68" t="str">
        <f>'Table 1-1b'!C285</f>
        <v>na</v>
      </c>
      <c r="D83" s="52">
        <f>'Table 1-1b'!D285</f>
        <v>0.75</v>
      </c>
      <c r="E83" s="52">
        <f>'Table 1-1b'!E285</f>
        <v>0.51</v>
      </c>
      <c r="F83" s="52">
        <f>'Table 1-1b'!F285</f>
        <v>1</v>
      </c>
      <c r="G83" s="52">
        <f>'Table 1-1b'!G285</f>
        <v>1</v>
      </c>
      <c r="H83" s="52">
        <f>'Table 1-1b'!H285</f>
        <v>0.51</v>
      </c>
      <c r="I83" s="52">
        <f>'Table 1-1b'!I285</f>
        <v>0.6</v>
      </c>
      <c r="J83" s="52" t="str">
        <f>'Table 1-1b'!J285</f>
        <v>na</v>
      </c>
      <c r="K83" s="52">
        <f>'Table 1-1b'!K285</f>
        <v>0.51</v>
      </c>
      <c r="L83" s="52">
        <f>'Table 1-1b'!L285</f>
        <v>1</v>
      </c>
      <c r="M83" s="72">
        <f t="shared" si="5"/>
        <v>0.7349999999999999</v>
      </c>
    </row>
    <row r="84" spans="1:13" ht="12.75">
      <c r="A84" s="58"/>
      <c r="B84" s="60" t="s">
        <v>243</v>
      </c>
      <c r="C84" s="68" t="str">
        <f>'Table 1-1b'!C286</f>
        <v>na</v>
      </c>
      <c r="D84" s="52">
        <f>'Table 1-1b'!D286</f>
        <v>0.75</v>
      </c>
      <c r="E84" s="52">
        <f>'Table 1-1b'!E286</f>
        <v>0.51</v>
      </c>
      <c r="F84" s="52">
        <f>'Table 1-1b'!F286</f>
        <v>1</v>
      </c>
      <c r="G84" s="52">
        <f>'Table 1-1b'!G286</f>
        <v>1</v>
      </c>
      <c r="H84" s="52">
        <f>'Table 1-1b'!H286</f>
        <v>0.51</v>
      </c>
      <c r="I84" s="52">
        <f>'Table 1-1b'!I286</f>
        <v>0.6</v>
      </c>
      <c r="J84" s="52" t="str">
        <f>'Table 1-1b'!J286</f>
        <v>na</v>
      </c>
      <c r="K84" s="52">
        <f>'Table 1-1b'!K286</f>
        <v>0.51</v>
      </c>
      <c r="L84" s="52">
        <f>'Table 1-1b'!L286</f>
        <v>1</v>
      </c>
      <c r="M84" s="72">
        <f t="shared" si="5"/>
        <v>0.7349999999999999</v>
      </c>
    </row>
    <row r="85" spans="1:13" ht="12.75">
      <c r="A85" s="58"/>
      <c r="B85" s="60" t="s">
        <v>233</v>
      </c>
      <c r="C85" s="68">
        <f>'Table 1-1b'!C287</f>
        <v>0.5</v>
      </c>
      <c r="D85" s="52">
        <f>'Table 1-1b'!D287</f>
        <v>0.75</v>
      </c>
      <c r="E85" s="52">
        <f>'Table 1-1b'!E287</f>
        <v>0.51</v>
      </c>
      <c r="F85" s="52">
        <f>'Table 1-1b'!F287</f>
        <v>0.51</v>
      </c>
      <c r="G85" s="52">
        <f>'Table 1-1b'!G287</f>
        <v>0.51</v>
      </c>
      <c r="H85" s="52">
        <f>'Table 1-1b'!H287</f>
        <v>1</v>
      </c>
      <c r="I85" s="52">
        <f>'Table 1-1b'!I287</f>
        <v>0.6</v>
      </c>
      <c r="J85" s="52">
        <f>'Table 1-1b'!J287</f>
        <v>0</v>
      </c>
      <c r="K85" s="52">
        <f>'Table 1-1b'!K287</f>
        <v>0.51</v>
      </c>
      <c r="L85" s="52">
        <f>'Table 1-1b'!L287</f>
        <v>1</v>
      </c>
      <c r="M85" s="72">
        <f t="shared" si="5"/>
        <v>0.589</v>
      </c>
    </row>
    <row r="86" spans="1:13" ht="12.75">
      <c r="A86" s="58"/>
      <c r="B86" s="60" t="s">
        <v>234</v>
      </c>
      <c r="C86" s="68">
        <f>'Table 1-1b'!C288</f>
        <v>0.75</v>
      </c>
      <c r="D86" s="52">
        <f>'Table 1-1b'!D288</f>
        <v>0.75</v>
      </c>
      <c r="E86" s="52">
        <f>'Table 1-1b'!E288</f>
        <v>0.51</v>
      </c>
      <c r="F86" s="52">
        <f>'Table 1-1b'!F288</f>
        <v>0.51</v>
      </c>
      <c r="G86" s="52">
        <f>'Table 1-1b'!G288</f>
        <v>1</v>
      </c>
      <c r="H86" s="52">
        <f>'Table 1-1b'!H288</f>
        <v>1</v>
      </c>
      <c r="I86" s="52">
        <f>'Table 1-1b'!I288</f>
        <v>0.6</v>
      </c>
      <c r="J86" s="52">
        <f>'Table 1-1b'!J288</f>
        <v>0</v>
      </c>
      <c r="K86" s="52">
        <f>'Table 1-1b'!K288</f>
        <v>0.51</v>
      </c>
      <c r="L86" s="52">
        <f>'Table 1-1b'!L288</f>
        <v>0.75</v>
      </c>
      <c r="M86" s="72">
        <f t="shared" si="5"/>
        <v>0.6379999999999999</v>
      </c>
    </row>
    <row r="87" spans="1:13" ht="12.75">
      <c r="A87" s="58"/>
      <c r="B87" s="60" t="s">
        <v>235</v>
      </c>
      <c r="C87" s="68">
        <f>'Table 1-1b'!C289</f>
        <v>0.75</v>
      </c>
      <c r="D87" s="52">
        <f>'Table 1-1b'!D289</f>
        <v>0.75</v>
      </c>
      <c r="E87" s="52">
        <f>'Table 1-1b'!E289</f>
        <v>0.51</v>
      </c>
      <c r="F87" s="52">
        <f>'Table 1-1b'!F289</f>
        <v>0.75</v>
      </c>
      <c r="G87" s="52">
        <f>'Table 1-1b'!G289</f>
        <v>0.51</v>
      </c>
      <c r="H87" s="52">
        <f>'Table 1-1b'!H289</f>
        <v>0.75</v>
      </c>
      <c r="I87" s="52">
        <f>'Table 1-1b'!I289</f>
        <v>0.6</v>
      </c>
      <c r="J87" s="52">
        <f>'Table 1-1b'!J289</f>
        <v>0</v>
      </c>
      <c r="K87" s="52">
        <f>'Table 1-1b'!K289</f>
        <v>0.51</v>
      </c>
      <c r="L87" s="52">
        <f>'Table 1-1b'!L289</f>
        <v>0.49</v>
      </c>
      <c r="M87" s="72">
        <f t="shared" si="5"/>
        <v>0.5619999999999999</v>
      </c>
    </row>
    <row r="88" spans="1:13" ht="12.75">
      <c r="A88" s="58"/>
      <c r="B88" s="60" t="s">
        <v>236</v>
      </c>
      <c r="C88" s="68">
        <f>'Table 1-1b'!C290</f>
        <v>0.75</v>
      </c>
      <c r="D88" s="52">
        <f>'Table 1-1b'!D290</f>
        <v>0.75</v>
      </c>
      <c r="E88" s="52">
        <f>'Table 1-1b'!E290</f>
        <v>0.51</v>
      </c>
      <c r="F88" s="52">
        <f>'Table 1-1b'!F290</f>
        <v>0</v>
      </c>
      <c r="G88" s="52">
        <f>'Table 1-1b'!G290</f>
        <v>0.51</v>
      </c>
      <c r="H88" s="52">
        <f>'Table 1-1b'!H290</f>
        <v>0.75</v>
      </c>
      <c r="I88" s="52">
        <f>'Table 1-1b'!I290</f>
        <v>0</v>
      </c>
      <c r="J88" s="52">
        <f>'Table 1-1b'!J290</f>
        <v>0</v>
      </c>
      <c r="K88" s="52">
        <f>'Table 1-1b'!K290</f>
        <v>0.51</v>
      </c>
      <c r="L88" s="52">
        <f>'Table 1-1b'!L290</f>
        <v>0.75</v>
      </c>
      <c r="M88" s="72">
        <f t="shared" si="5"/>
        <v>0.45299999999999996</v>
      </c>
    </row>
    <row r="89" spans="1:13" ht="12.75">
      <c r="A89" s="58"/>
      <c r="B89" s="60" t="s">
        <v>237</v>
      </c>
      <c r="C89" s="68">
        <f>'Table 1-1b'!C291</f>
        <v>0.75</v>
      </c>
      <c r="D89" s="52">
        <f>'Table 1-1b'!D291</f>
        <v>0.75</v>
      </c>
      <c r="E89" s="52">
        <f>'Table 1-1b'!E291</f>
        <v>0.51</v>
      </c>
      <c r="F89" s="52">
        <f>'Table 1-1b'!F291</f>
        <v>0</v>
      </c>
      <c r="G89" s="52">
        <f>'Table 1-1b'!G291</f>
        <v>0.51</v>
      </c>
      <c r="H89" s="52">
        <f>'Table 1-1b'!H291</f>
        <v>1</v>
      </c>
      <c r="I89" s="52">
        <f>'Table 1-1b'!I291</f>
        <v>0</v>
      </c>
      <c r="J89" s="52">
        <f>'Table 1-1b'!J291</f>
        <v>0</v>
      </c>
      <c r="K89" s="52">
        <f>'Table 1-1b'!K291</f>
        <v>0.51</v>
      </c>
      <c r="L89" s="52">
        <f>'Table 1-1b'!L291</f>
        <v>0.75</v>
      </c>
      <c r="M89" s="72">
        <f t="shared" si="5"/>
        <v>0.4779999999999999</v>
      </c>
    </row>
    <row r="90" spans="1:13" ht="22.5">
      <c r="A90" s="58">
        <v>11</v>
      </c>
      <c r="B90" s="50" t="s">
        <v>383</v>
      </c>
      <c r="C90" s="68">
        <f>'Table 1-1b'!C294</f>
        <v>1</v>
      </c>
      <c r="D90" s="52">
        <f>'Table 1-1b'!D294</f>
        <v>0</v>
      </c>
      <c r="E90" s="52">
        <f>'Table 1-1b'!E294</f>
        <v>0</v>
      </c>
      <c r="F90" s="52">
        <f>'Table 1-1b'!F294</f>
        <v>1</v>
      </c>
      <c r="G90" s="52">
        <f>'Table 1-1b'!G294</f>
        <v>1</v>
      </c>
      <c r="H90" s="52">
        <f>'Table 1-1b'!H294</f>
        <v>0</v>
      </c>
      <c r="I90" s="52">
        <f>'Table 1-1b'!I294</f>
        <v>0</v>
      </c>
      <c r="J90" s="52">
        <f>'Table 1-1b'!J294</f>
        <v>0</v>
      </c>
      <c r="K90" s="52">
        <f>'Table 1-1b'!K294</f>
        <v>0</v>
      </c>
      <c r="L90" s="52">
        <f>'Table 1-1b'!L294</f>
        <v>0</v>
      </c>
      <c r="M90" s="72">
        <f t="shared" si="5"/>
        <v>0.3</v>
      </c>
    </row>
    <row r="91" spans="1:13" ht="22.5">
      <c r="A91" s="61">
        <v>12</v>
      </c>
      <c r="B91" s="64" t="s">
        <v>250</v>
      </c>
      <c r="C91" s="69">
        <f>AVERAGE('Table 1-1b'!C298:C314)</f>
        <v>1</v>
      </c>
      <c r="D91" s="63">
        <f>AVERAGE('Table 1-1b'!D298:D314)</f>
        <v>0.7</v>
      </c>
      <c r="E91" s="63">
        <f>AVERAGE('Table 1-1b'!E298:E314)</f>
        <v>1</v>
      </c>
      <c r="F91" s="63">
        <f>AVERAGE('Table 1-1b'!F298:F314)</f>
        <v>1</v>
      </c>
      <c r="G91" s="63">
        <f>AVERAGE('Table 1-1b'!G298:G314)</f>
        <v>0.5</v>
      </c>
      <c r="H91" s="63">
        <f>AVERAGE('Table 1-1b'!H298:H314)</f>
        <v>1</v>
      </c>
      <c r="I91" s="63">
        <f>AVERAGE('Table 1-1b'!I298:I314)</f>
        <v>1</v>
      </c>
      <c r="J91" s="63">
        <f>AVERAGE('Table 1-1b'!J298:J314)</f>
        <v>0.75</v>
      </c>
      <c r="K91" s="63">
        <f>AVERAGE('Table 1-1b'!K298:K314)</f>
        <v>0</v>
      </c>
      <c r="L91" s="63">
        <f>AVERAGE('Table 1-1b'!L298:L314)</f>
        <v>1</v>
      </c>
      <c r="M91" s="73">
        <f t="shared" si="5"/>
        <v>0.795</v>
      </c>
    </row>
    <row r="92" spans="1:13" ht="12.75">
      <c r="A92" s="92" t="s">
        <v>389</v>
      </c>
      <c r="B92" s="92"/>
      <c r="C92" s="68"/>
      <c r="D92" s="52"/>
      <c r="E92" s="52"/>
      <c r="F92" s="52"/>
      <c r="G92" s="52"/>
      <c r="H92" s="52"/>
      <c r="I92" s="52"/>
      <c r="J92" s="52"/>
      <c r="K92" s="52"/>
      <c r="L92" s="52"/>
      <c r="M92" s="72"/>
    </row>
    <row r="93" spans="1:13" ht="12.75">
      <c r="A93" s="58">
        <v>14</v>
      </c>
      <c r="B93" s="50" t="s">
        <v>396</v>
      </c>
      <c r="C93" s="68">
        <f>'Table 1-1b'!C333</f>
        <v>1</v>
      </c>
      <c r="D93" s="52">
        <f>'Table 1-1b'!D333</f>
        <v>0</v>
      </c>
      <c r="E93" s="52">
        <f>'Table 1-1b'!E333</f>
        <v>1</v>
      </c>
      <c r="F93" s="52">
        <f>'Table 1-1b'!F333</f>
        <v>0.5</v>
      </c>
      <c r="G93" s="52">
        <f>'Table 1-1b'!G333</f>
        <v>1</v>
      </c>
      <c r="H93" s="52">
        <f>'Table 1-1b'!H333</f>
        <v>1</v>
      </c>
      <c r="I93" s="52">
        <f>'Table 1-1b'!I333</f>
        <v>1</v>
      </c>
      <c r="J93" s="52">
        <f>'Table 1-1b'!J333</f>
        <v>0.5</v>
      </c>
      <c r="K93" s="52">
        <f>'Table 1-1b'!K333</f>
        <v>1</v>
      </c>
      <c r="L93" s="52">
        <f>'Table 1-1b'!L333</f>
        <v>0.5</v>
      </c>
      <c r="M93" s="72">
        <f>AVERAGE(C93:L93)</f>
        <v>0.75</v>
      </c>
    </row>
    <row r="94" spans="1:13" ht="12.75">
      <c r="A94" s="58">
        <v>15</v>
      </c>
      <c r="B94" s="50" t="s">
        <v>398</v>
      </c>
      <c r="C94" s="68">
        <f>'Table 1-1b'!C344</f>
        <v>0.5</v>
      </c>
      <c r="D94" s="52">
        <f>'Table 1-1b'!D344</f>
        <v>0</v>
      </c>
      <c r="E94" s="52">
        <f>'Table 1-1b'!E344</f>
        <v>1</v>
      </c>
      <c r="F94" s="52">
        <f>'Table 1-1b'!F344</f>
        <v>0.5</v>
      </c>
      <c r="G94" s="52">
        <f>'Table 1-1b'!G344</f>
        <v>1</v>
      </c>
      <c r="H94" s="52">
        <f>'Table 1-1b'!H344</f>
        <v>1</v>
      </c>
      <c r="I94" s="52">
        <f>'Table 1-1b'!I344</f>
        <v>1</v>
      </c>
      <c r="J94" s="52">
        <f>'Table 1-1b'!J344</f>
        <v>0.5</v>
      </c>
      <c r="K94" s="52">
        <f>'Table 1-1b'!K344</f>
        <v>1</v>
      </c>
      <c r="L94" s="52">
        <f>'Table 1-1b'!L344</f>
        <v>0.5</v>
      </c>
      <c r="M94" s="72">
        <f>AVERAGE(C94:L94)</f>
        <v>0.7</v>
      </c>
    </row>
    <row r="95" spans="1:13" ht="12.75">
      <c r="A95" s="58">
        <v>17</v>
      </c>
      <c r="B95" s="50" t="s">
        <v>403</v>
      </c>
      <c r="C95" s="68"/>
      <c r="D95" s="52"/>
      <c r="E95" s="52"/>
      <c r="F95" s="52"/>
      <c r="G95" s="52"/>
      <c r="H95" s="52"/>
      <c r="I95" s="52"/>
      <c r="J95" s="52"/>
      <c r="K95" s="52"/>
      <c r="L95" s="52"/>
      <c r="M95" s="72"/>
    </row>
    <row r="96" spans="1:13" ht="12.75">
      <c r="A96" s="58"/>
      <c r="B96" s="50" t="s">
        <v>248</v>
      </c>
      <c r="C96" s="68" t="str">
        <f>'Table 1-1b'!C362</f>
        <v>na</v>
      </c>
      <c r="D96" s="52">
        <f>'Table 1-1b'!D362</f>
        <v>1</v>
      </c>
      <c r="E96" s="52">
        <f>'Table 1-1b'!E362</f>
        <v>0</v>
      </c>
      <c r="F96" s="52">
        <f>'Table 1-1b'!F362</f>
        <v>1</v>
      </c>
      <c r="G96" s="52">
        <f>'Table 1-1b'!G362</f>
        <v>0</v>
      </c>
      <c r="H96" s="52">
        <f>'Table 1-1b'!H362</f>
        <v>0</v>
      </c>
      <c r="I96" s="52">
        <f>'Table 1-1b'!I362</f>
        <v>1</v>
      </c>
      <c r="J96" s="52" t="str">
        <f>'Table 1-1b'!J362</f>
        <v>na</v>
      </c>
      <c r="K96" s="52">
        <f>'Table 1-1b'!K362</f>
        <v>1</v>
      </c>
      <c r="L96" s="52">
        <f>'Table 1-1b'!L362</f>
        <v>1</v>
      </c>
      <c r="M96" s="72">
        <f>AVERAGE(C96:L96)</f>
        <v>0.625</v>
      </c>
    </row>
    <row r="97" spans="1:13" ht="12.75" customHeight="1">
      <c r="A97" s="58"/>
      <c r="B97" s="50" t="s">
        <v>246</v>
      </c>
      <c r="C97" s="68">
        <f>'Table 1-1b'!C363</f>
        <v>0</v>
      </c>
      <c r="D97" s="52">
        <f>'Table 1-1b'!D363</f>
        <v>1</v>
      </c>
      <c r="E97" s="52">
        <f>'Table 1-1b'!E363</f>
        <v>0</v>
      </c>
      <c r="F97" s="52">
        <f>'Table 1-1b'!F363</f>
        <v>0</v>
      </c>
      <c r="G97" s="52">
        <f>'Table 1-1b'!G363</f>
        <v>0</v>
      </c>
      <c r="H97" s="52">
        <f>'Table 1-1b'!H363</f>
        <v>0</v>
      </c>
      <c r="I97" s="52">
        <f>'Table 1-1b'!I363</f>
        <v>1</v>
      </c>
      <c r="J97" s="52">
        <f>'Table 1-1b'!J363</f>
        <v>0</v>
      </c>
      <c r="K97" s="52">
        <f>'Table 1-1b'!K363</f>
        <v>1</v>
      </c>
      <c r="L97" s="52">
        <f>'Table 1-1b'!L363</f>
        <v>0</v>
      </c>
      <c r="M97" s="72">
        <f>AVERAGE(C97:L97)</f>
        <v>0.3</v>
      </c>
    </row>
    <row r="98" spans="1:13" ht="12.75">
      <c r="A98" s="58"/>
      <c r="B98" s="50" t="s">
        <v>406</v>
      </c>
      <c r="C98" s="68">
        <f>'Table 1-1b'!C364</f>
        <v>0</v>
      </c>
      <c r="D98" s="52">
        <f>'Table 1-1b'!D364</f>
        <v>0</v>
      </c>
      <c r="E98" s="52">
        <f>'Table 1-1b'!E364</f>
        <v>0</v>
      </c>
      <c r="F98" s="52">
        <f>'Table 1-1b'!F364</f>
        <v>0</v>
      </c>
      <c r="G98" s="52">
        <f>'Table 1-1b'!G364</f>
        <v>0</v>
      </c>
      <c r="H98" s="52">
        <f>'Table 1-1b'!H364</f>
        <v>0</v>
      </c>
      <c r="I98" s="52">
        <f>'Table 1-1b'!I364</f>
        <v>0</v>
      </c>
      <c r="J98" s="52" t="str">
        <f>'Table 1-1b'!J364</f>
        <v>na</v>
      </c>
      <c r="K98" s="52">
        <f>'Table 1-1b'!K364</f>
        <v>0</v>
      </c>
      <c r="L98" s="52">
        <f>'Table 1-1b'!L364</f>
        <v>0</v>
      </c>
      <c r="M98" s="72">
        <f>AVERAGE(C98:L98)</f>
        <v>0</v>
      </c>
    </row>
    <row r="99" spans="1:13" ht="12.75" customHeight="1">
      <c r="A99" s="59"/>
      <c r="B99" s="53" t="s">
        <v>246</v>
      </c>
      <c r="C99" s="70">
        <f>'Table 1-1b'!C365</f>
        <v>0</v>
      </c>
      <c r="D99" s="57">
        <f>'Table 1-1b'!D365</f>
        <v>0</v>
      </c>
      <c r="E99" s="57">
        <f>'Table 1-1b'!E365</f>
        <v>0</v>
      </c>
      <c r="F99" s="57">
        <f>'Table 1-1b'!F365</f>
        <v>0</v>
      </c>
      <c r="G99" s="57">
        <f>'Table 1-1b'!G365</f>
        <v>0</v>
      </c>
      <c r="H99" s="57">
        <f>'Table 1-1b'!H365</f>
        <v>0</v>
      </c>
      <c r="I99" s="57">
        <f>'Table 1-1b'!I365</f>
        <v>0</v>
      </c>
      <c r="J99" s="57">
        <f>'Table 1-1b'!J365</f>
        <v>0</v>
      </c>
      <c r="K99" s="57">
        <f>'Table 1-1b'!K365</f>
        <v>0</v>
      </c>
      <c r="L99" s="57">
        <f>'Table 1-1b'!L365</f>
        <v>0</v>
      </c>
      <c r="M99" s="74">
        <f>AVERAGE(C99:L99)</f>
        <v>0</v>
      </c>
    </row>
    <row r="100" spans="1:13" ht="12.75" customHeight="1">
      <c r="A100" s="90" t="s">
        <v>271</v>
      </c>
      <c r="B100" s="90"/>
      <c r="C100" s="90"/>
      <c r="D100" s="90"/>
      <c r="E100" s="90"/>
      <c r="F100" s="90"/>
      <c r="G100" s="90"/>
      <c r="H100" s="90"/>
      <c r="I100" s="90"/>
      <c r="J100" s="90"/>
      <c r="K100" s="90"/>
      <c r="L100" s="90"/>
      <c r="M100" s="90"/>
    </row>
    <row r="101" spans="1:13" ht="46.5" customHeight="1">
      <c r="A101" s="55"/>
      <c r="B101" s="49"/>
      <c r="C101" s="65" t="s">
        <v>220</v>
      </c>
      <c r="D101" s="56" t="s">
        <v>221</v>
      </c>
      <c r="E101" s="56" t="s">
        <v>222</v>
      </c>
      <c r="F101" s="56" t="s">
        <v>223</v>
      </c>
      <c r="G101" s="56" t="s">
        <v>224</v>
      </c>
      <c r="H101" s="56" t="s">
        <v>225</v>
      </c>
      <c r="I101" s="56" t="s">
        <v>226</v>
      </c>
      <c r="J101" s="56" t="s">
        <v>227</v>
      </c>
      <c r="K101" s="56" t="s">
        <v>228</v>
      </c>
      <c r="L101" s="56" t="s">
        <v>229</v>
      </c>
      <c r="M101" s="71" t="s">
        <v>230</v>
      </c>
    </row>
    <row r="102" spans="1:13" ht="22.5">
      <c r="A102" s="58">
        <v>19</v>
      </c>
      <c r="B102" s="50" t="s">
        <v>410</v>
      </c>
      <c r="C102" s="68"/>
      <c r="D102" s="52"/>
      <c r="E102" s="52"/>
      <c r="F102" s="52"/>
      <c r="G102" s="52"/>
      <c r="H102" s="52"/>
      <c r="I102" s="52"/>
      <c r="J102" s="52"/>
      <c r="K102" s="52"/>
      <c r="L102" s="52"/>
      <c r="M102" s="72"/>
    </row>
    <row r="103" spans="1:13" ht="12.75">
      <c r="A103" s="58"/>
      <c r="B103" s="60" t="s">
        <v>231</v>
      </c>
      <c r="C103" s="68">
        <f>'Table 1-1b'!C396</f>
        <v>0</v>
      </c>
      <c r="D103" s="52">
        <f>'Table 1-1b'!D396</f>
        <v>0</v>
      </c>
      <c r="E103" s="52">
        <f>'Table 1-1b'!E396</f>
        <v>0</v>
      </c>
      <c r="F103" s="52">
        <f>'Table 1-1b'!F396</f>
        <v>0</v>
      </c>
      <c r="G103" s="52">
        <f>'Table 1-1b'!G396</f>
        <v>0</v>
      </c>
      <c r="H103" s="52">
        <f>'Table 1-1b'!H396</f>
        <v>0</v>
      </c>
      <c r="I103" s="52">
        <f>'Table 1-1b'!I396</f>
        <v>0</v>
      </c>
      <c r="J103" s="52">
        <f>'Table 1-1b'!J396</f>
        <v>0</v>
      </c>
      <c r="K103" s="52">
        <f>'Table 1-1b'!K396</f>
        <v>0</v>
      </c>
      <c r="L103" s="52">
        <f>'Table 1-1b'!L396</f>
        <v>1</v>
      </c>
      <c r="M103" s="72">
        <f aca="true" t="shared" si="6" ref="M103:M115">AVERAGE(C103:L103)</f>
        <v>0.1</v>
      </c>
    </row>
    <row r="104" spans="1:13" ht="12.75">
      <c r="A104" s="58"/>
      <c r="B104" s="60" t="s">
        <v>241</v>
      </c>
      <c r="C104" s="68">
        <f>'Table 1-1b'!C397</f>
        <v>0</v>
      </c>
      <c r="D104" s="52">
        <f>'Table 1-1b'!D397</f>
        <v>0</v>
      </c>
      <c r="E104" s="52">
        <f>'Table 1-1b'!E397</f>
        <v>0</v>
      </c>
      <c r="F104" s="52">
        <f>'Table 1-1b'!F397</f>
        <v>0</v>
      </c>
      <c r="G104" s="52">
        <f>'Table 1-1b'!G397</f>
        <v>0</v>
      </c>
      <c r="H104" s="52">
        <f>'Table 1-1b'!H397</f>
        <v>0</v>
      </c>
      <c r="I104" s="52">
        <f>'Table 1-1b'!I397</f>
        <v>0</v>
      </c>
      <c r="J104" s="52">
        <f>'Table 1-1b'!J397</f>
        <v>0</v>
      </c>
      <c r="K104" s="52">
        <f>'Table 1-1b'!K397</f>
        <v>0</v>
      </c>
      <c r="L104" s="52">
        <f>'Table 1-1b'!L397</f>
        <v>1</v>
      </c>
      <c r="M104" s="72">
        <f t="shared" si="6"/>
        <v>0.1</v>
      </c>
    </row>
    <row r="105" spans="1:13" ht="12.75" customHeight="1">
      <c r="A105" s="58"/>
      <c r="B105" s="60" t="s">
        <v>242</v>
      </c>
      <c r="C105" s="68">
        <f>'Table 1-1b'!C398</f>
        <v>0</v>
      </c>
      <c r="D105" s="52">
        <f>'Table 1-1b'!D398</f>
        <v>0</v>
      </c>
      <c r="E105" s="52">
        <f>'Table 1-1b'!E398</f>
        <v>0</v>
      </c>
      <c r="F105" s="52">
        <f>'Table 1-1b'!F398</f>
        <v>0</v>
      </c>
      <c r="G105" s="52">
        <f>'Table 1-1b'!G398</f>
        <v>0</v>
      </c>
      <c r="H105" s="52">
        <f>'Table 1-1b'!H398</f>
        <v>0</v>
      </c>
      <c r="I105" s="52">
        <f>'Table 1-1b'!I398</f>
        <v>0</v>
      </c>
      <c r="J105" s="52">
        <f>'Table 1-1b'!J398</f>
        <v>0</v>
      </c>
      <c r="K105" s="52">
        <f>'Table 1-1b'!K398</f>
        <v>0</v>
      </c>
      <c r="L105" s="52">
        <f>'Table 1-1b'!L398</f>
        <v>1</v>
      </c>
      <c r="M105" s="72">
        <f t="shared" si="6"/>
        <v>0.1</v>
      </c>
    </row>
    <row r="106" spans="1:13" ht="12.75">
      <c r="A106" s="58"/>
      <c r="B106" s="60" t="s">
        <v>232</v>
      </c>
      <c r="C106" s="68" t="str">
        <f>'Table 1-1b'!C399</f>
        <v>na</v>
      </c>
      <c r="D106" s="52">
        <f>'Table 1-1b'!D399</f>
        <v>0</v>
      </c>
      <c r="E106" s="52">
        <f>'Table 1-1b'!E399</f>
        <v>0</v>
      </c>
      <c r="F106" s="52">
        <f>'Table 1-1b'!F399</f>
        <v>0</v>
      </c>
      <c r="G106" s="52">
        <f>'Table 1-1b'!G399</f>
        <v>0</v>
      </c>
      <c r="H106" s="52">
        <f>'Table 1-1b'!H399</f>
        <v>0</v>
      </c>
      <c r="I106" s="52">
        <f>'Table 1-1b'!I399</f>
        <v>0</v>
      </c>
      <c r="J106" s="52" t="str">
        <f>'Table 1-1b'!J399</f>
        <v>na</v>
      </c>
      <c r="K106" s="52">
        <f>'Table 1-1b'!K399</f>
        <v>0</v>
      </c>
      <c r="L106" s="52">
        <f>'Table 1-1b'!L399</f>
        <v>1</v>
      </c>
      <c r="M106" s="72">
        <f t="shared" si="6"/>
        <v>0.125</v>
      </c>
    </row>
    <row r="107" spans="1:13" ht="12.75">
      <c r="A107" s="58"/>
      <c r="B107" s="60" t="s">
        <v>294</v>
      </c>
      <c r="C107" s="68" t="str">
        <f>'Table 1-1b'!C400</f>
        <v>na</v>
      </c>
      <c r="D107" s="52">
        <f>'Table 1-1b'!D400</f>
        <v>0</v>
      </c>
      <c r="E107" s="52">
        <f>'Table 1-1b'!E400</f>
        <v>0</v>
      </c>
      <c r="F107" s="52">
        <f>'Table 1-1b'!F400</f>
        <v>1</v>
      </c>
      <c r="G107" s="52">
        <f>'Table 1-1b'!G400</f>
        <v>0</v>
      </c>
      <c r="H107" s="52">
        <f>'Table 1-1b'!H400</f>
        <v>0</v>
      </c>
      <c r="I107" s="52">
        <f>'Table 1-1b'!I400</f>
        <v>0</v>
      </c>
      <c r="J107" s="52" t="str">
        <f>'Table 1-1b'!J400</f>
        <v>na</v>
      </c>
      <c r="K107" s="52">
        <f>'Table 1-1b'!K400</f>
        <v>0</v>
      </c>
      <c r="L107" s="52">
        <f>'Table 1-1b'!L400</f>
        <v>1</v>
      </c>
      <c r="M107" s="72">
        <f t="shared" si="6"/>
        <v>0.25</v>
      </c>
    </row>
    <row r="108" spans="1:13" ht="12.75">
      <c r="A108" s="58"/>
      <c r="B108" s="60" t="s">
        <v>243</v>
      </c>
      <c r="C108" s="68" t="str">
        <f>'Table 1-1b'!C401</f>
        <v>na</v>
      </c>
      <c r="D108" s="52">
        <f>'Table 1-1b'!D401</f>
        <v>0</v>
      </c>
      <c r="E108" s="52">
        <f>'Table 1-1b'!E401</f>
        <v>0</v>
      </c>
      <c r="F108" s="52">
        <f>'Table 1-1b'!F401</f>
        <v>1</v>
      </c>
      <c r="G108" s="52">
        <f>'Table 1-1b'!G401</f>
        <v>0</v>
      </c>
      <c r="H108" s="52">
        <f>'Table 1-1b'!H401</f>
        <v>0</v>
      </c>
      <c r="I108" s="52">
        <f>'Table 1-1b'!I401</f>
        <v>0</v>
      </c>
      <c r="J108" s="52" t="str">
        <f>'Table 1-1b'!J401</f>
        <v>na</v>
      </c>
      <c r="K108" s="52">
        <f>'Table 1-1b'!K401</f>
        <v>0</v>
      </c>
      <c r="L108" s="52">
        <f>'Table 1-1b'!L401</f>
        <v>1</v>
      </c>
      <c r="M108" s="72">
        <f t="shared" si="6"/>
        <v>0.25</v>
      </c>
    </row>
    <row r="109" spans="1:13" ht="12.75">
      <c r="A109" s="58"/>
      <c r="B109" s="60" t="s">
        <v>233</v>
      </c>
      <c r="C109" s="68">
        <f>'Table 1-1b'!C402</f>
        <v>1</v>
      </c>
      <c r="D109" s="52">
        <f>'Table 1-1b'!D402</f>
        <v>1</v>
      </c>
      <c r="E109" s="52" t="str">
        <f>'Table 1-1b'!E402</f>
        <v>na</v>
      </c>
      <c r="F109" s="52">
        <f>'Table 1-1b'!F402</f>
        <v>0</v>
      </c>
      <c r="G109" s="52">
        <f>'Table 1-1b'!G402</f>
        <v>0</v>
      </c>
      <c r="H109" s="52">
        <f>'Table 1-1b'!H402</f>
        <v>1</v>
      </c>
      <c r="I109" s="52">
        <f>'Table 1-1b'!I402</f>
        <v>0</v>
      </c>
      <c r="J109" s="52">
        <f>'Table 1-1b'!J402</f>
        <v>0</v>
      </c>
      <c r="K109" s="52">
        <f>'Table 1-1b'!K402</f>
        <v>0</v>
      </c>
      <c r="L109" s="52">
        <f>'Table 1-1b'!L402</f>
        <v>1</v>
      </c>
      <c r="M109" s="72">
        <f t="shared" si="6"/>
        <v>0.4444444444444444</v>
      </c>
    </row>
    <row r="110" spans="1:13" ht="12.75">
      <c r="A110" s="58"/>
      <c r="B110" s="60" t="s">
        <v>234</v>
      </c>
      <c r="C110" s="68">
        <f>'Table 1-1b'!C403</f>
        <v>0</v>
      </c>
      <c r="D110" s="52">
        <f>'Table 1-1b'!D403</f>
        <v>0</v>
      </c>
      <c r="E110" s="52">
        <f>'Table 1-1b'!E403</f>
        <v>0</v>
      </c>
      <c r="F110" s="52">
        <f>'Table 1-1b'!F403</f>
        <v>0</v>
      </c>
      <c r="G110" s="52">
        <f>'Table 1-1b'!G403</f>
        <v>0</v>
      </c>
      <c r="H110" s="52">
        <f>'Table 1-1b'!H403</f>
        <v>1</v>
      </c>
      <c r="I110" s="52">
        <f>'Table 1-1b'!I403</f>
        <v>0</v>
      </c>
      <c r="J110" s="52">
        <f>'Table 1-1b'!J403</f>
        <v>0</v>
      </c>
      <c r="K110" s="52">
        <f>'Table 1-1b'!K403</f>
        <v>0</v>
      </c>
      <c r="L110" s="52">
        <f>'Table 1-1b'!L403</f>
        <v>1</v>
      </c>
      <c r="M110" s="72">
        <f t="shared" si="6"/>
        <v>0.2</v>
      </c>
    </row>
    <row r="111" spans="1:13" ht="12.75">
      <c r="A111" s="58"/>
      <c r="B111" s="60" t="s">
        <v>235</v>
      </c>
      <c r="C111" s="68">
        <f>'Table 1-1b'!C404</f>
        <v>0</v>
      </c>
      <c r="D111" s="52">
        <f>'Table 1-1b'!D404</f>
        <v>0</v>
      </c>
      <c r="E111" s="52">
        <f>'Table 1-1b'!E404</f>
        <v>0</v>
      </c>
      <c r="F111" s="52">
        <f>'Table 1-1b'!F404</f>
        <v>0</v>
      </c>
      <c r="G111" s="52">
        <f>'Table 1-1b'!G404</f>
        <v>0</v>
      </c>
      <c r="H111" s="52">
        <f>'Table 1-1b'!H404</f>
        <v>1</v>
      </c>
      <c r="I111" s="52">
        <f>'Table 1-1b'!I404</f>
        <v>0</v>
      </c>
      <c r="J111" s="52">
        <f>'Table 1-1b'!J404</f>
        <v>0</v>
      </c>
      <c r="K111" s="52">
        <f>'Table 1-1b'!K404</f>
        <v>0</v>
      </c>
      <c r="L111" s="52">
        <f>'Table 1-1b'!L404</f>
        <v>1</v>
      </c>
      <c r="M111" s="72">
        <f t="shared" si="6"/>
        <v>0.2</v>
      </c>
    </row>
    <row r="112" spans="1:13" ht="12.75">
      <c r="A112" s="58"/>
      <c r="B112" s="60" t="s">
        <v>236</v>
      </c>
      <c r="C112" s="68">
        <f>'Table 1-1b'!C405</f>
        <v>0</v>
      </c>
      <c r="D112" s="52">
        <f>'Table 1-1b'!D405</f>
        <v>0</v>
      </c>
      <c r="E112" s="52">
        <f>'Table 1-1b'!E405</f>
        <v>0</v>
      </c>
      <c r="F112" s="52">
        <f>'Table 1-1b'!F405</f>
        <v>0</v>
      </c>
      <c r="G112" s="52">
        <f>'Table 1-1b'!G405</f>
        <v>0</v>
      </c>
      <c r="H112" s="52">
        <f>'Table 1-1b'!H405</f>
        <v>1</v>
      </c>
      <c r="I112" s="52">
        <f>'Table 1-1b'!I405</f>
        <v>0</v>
      </c>
      <c r="J112" s="52">
        <f>'Table 1-1b'!J405</f>
        <v>0</v>
      </c>
      <c r="K112" s="52">
        <f>'Table 1-1b'!K405</f>
        <v>0</v>
      </c>
      <c r="L112" s="52">
        <f>'Table 1-1b'!L405</f>
        <v>1</v>
      </c>
      <c r="M112" s="72">
        <f t="shared" si="6"/>
        <v>0.2</v>
      </c>
    </row>
    <row r="113" spans="1:13" ht="12.75">
      <c r="A113" s="58"/>
      <c r="B113" s="60" t="s">
        <v>237</v>
      </c>
      <c r="C113" s="68">
        <f>'Table 1-1b'!C406</f>
        <v>0</v>
      </c>
      <c r="D113" s="52">
        <f>'Table 1-1b'!D406</f>
        <v>0</v>
      </c>
      <c r="E113" s="52">
        <f>'Table 1-1b'!E406</f>
        <v>0</v>
      </c>
      <c r="F113" s="52">
        <f>'Table 1-1b'!F406</f>
        <v>0</v>
      </c>
      <c r="G113" s="52">
        <f>'Table 1-1b'!G406</f>
        <v>0</v>
      </c>
      <c r="H113" s="52">
        <f>'Table 1-1b'!H406</f>
        <v>1</v>
      </c>
      <c r="I113" s="52">
        <f>'Table 1-1b'!I406</f>
        <v>0</v>
      </c>
      <c r="J113" s="52">
        <f>'Table 1-1b'!J406</f>
        <v>0</v>
      </c>
      <c r="K113" s="52">
        <f>'Table 1-1b'!K406</f>
        <v>0</v>
      </c>
      <c r="L113" s="52">
        <f>'Table 1-1b'!L406</f>
        <v>1</v>
      </c>
      <c r="M113" s="72">
        <f t="shared" si="6"/>
        <v>0.2</v>
      </c>
    </row>
    <row r="114" spans="1:13" ht="12.75">
      <c r="A114" s="58">
        <v>20</v>
      </c>
      <c r="B114" s="50" t="s">
        <v>411</v>
      </c>
      <c r="C114" s="68">
        <f>'Table 1-1b'!C409</f>
        <v>1</v>
      </c>
      <c r="D114" s="52">
        <f>'Table 1-1b'!D409</f>
        <v>0</v>
      </c>
      <c r="E114" s="52">
        <f>'Table 1-1b'!E409</f>
        <v>1</v>
      </c>
      <c r="F114" s="52">
        <f>'Table 1-1b'!F409</f>
        <v>1</v>
      </c>
      <c r="G114" s="52">
        <f>'Table 1-1b'!G409</f>
        <v>1</v>
      </c>
      <c r="H114" s="52">
        <f>'Table 1-1b'!H409</f>
        <v>0</v>
      </c>
      <c r="I114" s="52">
        <f>'Table 1-1b'!I409</f>
        <v>0</v>
      </c>
      <c r="J114" s="52">
        <f>'Table 1-1b'!J409</f>
        <v>0</v>
      </c>
      <c r="K114" s="52">
        <f>'Table 1-1b'!K409</f>
        <v>0</v>
      </c>
      <c r="L114" s="52">
        <f>'Table 1-1b'!L409</f>
        <v>0</v>
      </c>
      <c r="M114" s="72">
        <f t="shared" si="6"/>
        <v>0.4</v>
      </c>
    </row>
    <row r="115" spans="1:13" ht="22.5">
      <c r="A115" s="59">
        <v>21</v>
      </c>
      <c r="B115" s="53" t="s">
        <v>413</v>
      </c>
      <c r="C115" s="70">
        <f>'Table 1-1b'!C412</f>
        <v>1</v>
      </c>
      <c r="D115" s="57">
        <f>'Table 1-1b'!D412</f>
        <v>0</v>
      </c>
      <c r="E115" s="57">
        <f>'Table 1-1b'!E412</f>
        <v>1</v>
      </c>
      <c r="F115" s="57">
        <f>'Table 1-1b'!F412</f>
        <v>1</v>
      </c>
      <c r="G115" s="57">
        <f>'Table 1-1b'!G412</f>
        <v>0</v>
      </c>
      <c r="H115" s="57">
        <f>'Table 1-1b'!H412</f>
        <v>0</v>
      </c>
      <c r="I115" s="57">
        <f>'Table 1-1b'!I412</f>
        <v>0</v>
      </c>
      <c r="J115" s="57">
        <f>'Table 1-1b'!J412</f>
        <v>0</v>
      </c>
      <c r="K115" s="57">
        <f>'Table 1-1b'!K412</f>
        <v>0</v>
      </c>
      <c r="L115" s="57">
        <f>'Table 1-1b'!L412</f>
        <v>0</v>
      </c>
      <c r="M115" s="74">
        <f t="shared" si="6"/>
        <v>0.3</v>
      </c>
    </row>
  </sheetData>
  <sheetProtection/>
  <mergeCells count="8">
    <mergeCell ref="A100:M100"/>
    <mergeCell ref="A1:M1"/>
    <mergeCell ref="A3:B3"/>
    <mergeCell ref="A29:B29"/>
    <mergeCell ref="A34:B34"/>
    <mergeCell ref="A37:B37"/>
    <mergeCell ref="A92:B92"/>
    <mergeCell ref="A49:M49"/>
  </mergeCells>
  <printOptions/>
  <pageMargins left="0.7480314960629921" right="0.7480314960629921" top="0.984251968503937" bottom="0.984251968503937" header="0.5118110236220472" footer="0.5118110236220472"/>
  <pageSetup fitToHeight="3"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02"/>
  <sheetViews>
    <sheetView zoomScale="75" zoomScaleNormal="75" zoomScalePageLayoutView="0" workbookViewId="0" topLeftCell="A1">
      <selection activeCell="O17" sqref="O17"/>
    </sheetView>
  </sheetViews>
  <sheetFormatPr defaultColWidth="9.140625" defaultRowHeight="12.75"/>
  <cols>
    <col min="1" max="1" width="45.7109375" style="12" customWidth="1"/>
    <col min="2" max="2" width="3.7109375" style="12" customWidth="1"/>
    <col min="3" max="12" width="3.7109375" style="11" customWidth="1"/>
    <col min="13" max="16384" width="9.140625" style="11" customWidth="1"/>
  </cols>
  <sheetData>
    <row r="1" spans="1:12" ht="15.75">
      <c r="A1" s="90" t="s">
        <v>272</v>
      </c>
      <c r="B1" s="90"/>
      <c r="C1" s="90"/>
      <c r="D1" s="90"/>
      <c r="E1" s="90"/>
      <c r="F1" s="90"/>
      <c r="G1" s="90"/>
      <c r="H1" s="90"/>
      <c r="I1" s="90"/>
      <c r="J1" s="90"/>
      <c r="K1" s="90"/>
      <c r="L1" s="90"/>
    </row>
    <row r="2" spans="1:12" ht="45.75" thickBot="1">
      <c r="A2" s="76"/>
      <c r="B2" s="77" t="s">
        <v>220</v>
      </c>
      <c r="C2" s="78" t="s">
        <v>221</v>
      </c>
      <c r="D2" s="78" t="s">
        <v>222</v>
      </c>
      <c r="E2" s="78" t="s">
        <v>223</v>
      </c>
      <c r="F2" s="78" t="s">
        <v>224</v>
      </c>
      <c r="G2" s="78" t="s">
        <v>225</v>
      </c>
      <c r="H2" s="78" t="s">
        <v>226</v>
      </c>
      <c r="I2" s="78" t="s">
        <v>227</v>
      </c>
      <c r="J2" s="78" t="s">
        <v>228</v>
      </c>
      <c r="K2" s="78" t="s">
        <v>229</v>
      </c>
      <c r="L2" s="79" t="s">
        <v>230</v>
      </c>
    </row>
    <row r="3" spans="1:12" ht="13.5" thickTop="1">
      <c r="A3" s="50" t="s">
        <v>260</v>
      </c>
      <c r="B3" s="80">
        <f>100*'Table 1-1c'!C6/22</f>
        <v>18.181818181818183</v>
      </c>
      <c r="C3" s="81">
        <f>100*'Table 1-1c'!D6/22</f>
        <v>9.090909090909092</v>
      </c>
      <c r="D3" s="81">
        <f>100*'Table 1-1c'!E6/22</f>
        <v>0</v>
      </c>
      <c r="E3" s="81">
        <f>100*'Table 1-1c'!F6/22</f>
        <v>54.54545454545455</v>
      </c>
      <c r="F3" s="81">
        <f>100*'Table 1-1c'!G6/22</f>
        <v>31.818181818181817</v>
      </c>
      <c r="G3" s="81">
        <f>100*'Table 1-1c'!H6/22</f>
        <v>27.272727272727273</v>
      </c>
      <c r="H3" s="81">
        <f>100*'Table 1-1c'!I6/22</f>
        <v>0</v>
      </c>
      <c r="I3" s="81">
        <f>100*'Table 1-1c'!J6/22</f>
        <v>18.181818181818183</v>
      </c>
      <c r="J3" s="81">
        <f>100*'Table 1-1c'!K6/22</f>
        <v>0</v>
      </c>
      <c r="K3" s="81">
        <f>100*'Table 1-1c'!L6/22</f>
        <v>18.181818181818183</v>
      </c>
      <c r="L3" s="82">
        <f aca="true" t="shared" si="0" ref="L3:L8">AVERAGE(B3:K3)</f>
        <v>17.727272727272727</v>
      </c>
    </row>
    <row r="4" spans="1:12" ht="12.75">
      <c r="A4" s="50" t="s">
        <v>261</v>
      </c>
      <c r="B4" s="80">
        <f>100*'Table 1-1c'!C7/3</f>
        <v>33.333333333333336</v>
      </c>
      <c r="C4" s="81">
        <f>100*'Table 1-1c'!D7/3</f>
        <v>33.333333333333336</v>
      </c>
      <c r="D4" s="81">
        <f>100*'Table 1-1c'!E7/3</f>
        <v>100</v>
      </c>
      <c r="E4" s="81">
        <f>100*'Table 1-1c'!F7/3</f>
        <v>33.333333333333336</v>
      </c>
      <c r="F4" s="81">
        <f>100*'Table 1-1c'!G7/3</f>
        <v>66.66666666666667</v>
      </c>
      <c r="G4" s="81">
        <f>100*'Table 1-1c'!H7/3</f>
        <v>33.333333333333336</v>
      </c>
      <c r="H4" s="81">
        <f>100*'Table 1-1c'!I7/3</f>
        <v>100</v>
      </c>
      <c r="I4" s="81">
        <f>100*'Table 1-1c'!J7/3</f>
        <v>0</v>
      </c>
      <c r="J4" s="81">
        <f>100*'Table 1-1c'!K7/3</f>
        <v>33.333333333333336</v>
      </c>
      <c r="K4" s="81">
        <f>100*'Table 1-1c'!L7/3</f>
        <v>33.333333333333336</v>
      </c>
      <c r="L4" s="82">
        <f t="shared" si="0"/>
        <v>46.666666666666664</v>
      </c>
    </row>
    <row r="5" spans="1:12" ht="13.5" customHeight="1">
      <c r="A5" s="50" t="s">
        <v>262</v>
      </c>
      <c r="B5" s="83">
        <f>100*'Table 1-1c'!C8/2</f>
        <v>100</v>
      </c>
      <c r="C5" s="51">
        <f>100*'Table 1-1c'!D8/2</f>
        <v>50</v>
      </c>
      <c r="D5" s="51">
        <f>100*'Table 1-1c'!E8/2</f>
        <v>100</v>
      </c>
      <c r="E5" s="51">
        <f>100*'Table 1-1c'!F8/2</f>
        <v>50</v>
      </c>
      <c r="F5" s="51">
        <f>100*'Table 1-1c'!G8/2</f>
        <v>100</v>
      </c>
      <c r="G5" s="51">
        <f>100*'Table 1-1c'!H8/2</f>
        <v>50</v>
      </c>
      <c r="H5" s="51">
        <f>100*'Table 1-1c'!I8/2</f>
        <v>50</v>
      </c>
      <c r="I5" s="51">
        <f>100*'Table 1-1c'!J8/2</f>
        <v>0</v>
      </c>
      <c r="J5" s="51">
        <f>100*'Table 1-1c'!K8/2</f>
        <v>50</v>
      </c>
      <c r="K5" s="51">
        <f>100*'Table 1-1c'!L8/2</f>
        <v>50</v>
      </c>
      <c r="L5" s="82">
        <f t="shared" si="0"/>
        <v>60</v>
      </c>
    </row>
    <row r="6" spans="1:12" ht="12.75">
      <c r="A6" s="50" t="s">
        <v>263</v>
      </c>
      <c r="B6" s="80">
        <f>100*'Table 1-1c'!C9/46</f>
        <v>54.34782608695652</v>
      </c>
      <c r="C6" s="81">
        <f>100*'Table 1-1c'!D9/46</f>
        <v>73.2608695652174</v>
      </c>
      <c r="D6" s="81">
        <f>100*'Table 1-1c'!E9/46</f>
        <v>44.500000000000014</v>
      </c>
      <c r="E6" s="81">
        <f>100*'Table 1-1c'!F9/46</f>
        <v>67.47826086956523</v>
      </c>
      <c r="F6" s="81">
        <f>100*'Table 1-1c'!G9/46</f>
        <v>72.26086956521745</v>
      </c>
      <c r="G6" s="81">
        <f>100*'Table 1-1c'!H9/46</f>
        <v>43.7391304347826</v>
      </c>
      <c r="H6" s="81">
        <f>100*'Table 1-1c'!I9/46</f>
        <v>25.652173913043473</v>
      </c>
      <c r="I6" s="81">
        <f>100*'Table 1-1c'!J9/46</f>
        <v>1.6304347826086956</v>
      </c>
      <c r="J6" s="81">
        <f>100*'Table 1-1c'!K9/46</f>
        <v>24.391304347826082</v>
      </c>
      <c r="K6" s="81">
        <f>100*'Table 1-1c'!L9/46</f>
        <v>79.84782608695652</v>
      </c>
      <c r="L6" s="82">
        <f t="shared" si="0"/>
        <v>48.7108695652174</v>
      </c>
    </row>
    <row r="7" spans="1:12" ht="12.75">
      <c r="A7" s="50" t="s">
        <v>264</v>
      </c>
      <c r="B7" s="80">
        <f>100*'Table 1-1c'!C10/19</f>
        <v>23.68421052631579</v>
      </c>
      <c r="C7" s="81">
        <f>100*'Table 1-1c'!D10/19</f>
        <v>15.789473684210526</v>
      </c>
      <c r="D7" s="81">
        <f>100*'Table 1-1c'!E10/19</f>
        <v>21.05263157894737</v>
      </c>
      <c r="E7" s="81">
        <f>100*'Table 1-1c'!F10/19</f>
        <v>31.57894736842105</v>
      </c>
      <c r="F7" s="81">
        <f>100*'Table 1-1c'!G10/19</f>
        <v>15.789473684210526</v>
      </c>
      <c r="G7" s="81">
        <f>100*'Table 1-1c'!H10/19</f>
        <v>36.8421052631579</v>
      </c>
      <c r="H7" s="81">
        <f>100*'Table 1-1c'!I10/19</f>
        <v>21.05263157894737</v>
      </c>
      <c r="I7" s="81">
        <f>100*'Table 1-1c'!J10/19</f>
        <v>5.2631578947368425</v>
      </c>
      <c r="J7" s="81">
        <f>100*'Table 1-1c'!K10/19</f>
        <v>21.05263157894737</v>
      </c>
      <c r="K7" s="81">
        <f>100*'Table 1-1c'!L10/19</f>
        <v>68.42105263157895</v>
      </c>
      <c r="L7" s="82">
        <f t="shared" si="0"/>
        <v>26.05263157894737</v>
      </c>
    </row>
    <row r="8" spans="1:12" s="24" customFormat="1" ht="12.75">
      <c r="A8" s="84" t="s">
        <v>289</v>
      </c>
      <c r="B8" s="85">
        <f>100*'Table 1-1c'!C12/92</f>
        <v>39.67391304347826</v>
      </c>
      <c r="C8" s="86">
        <f>100*'Table 1-1c'!D12/92</f>
        <v>44.239130434782616</v>
      </c>
      <c r="D8" s="86">
        <f>100*'Table 1-1c'!E12/92</f>
        <v>32.03260869565218</v>
      </c>
      <c r="E8" s="86">
        <f>100*'Table 1-1c'!F12/92</f>
        <v>55.478260869565226</v>
      </c>
      <c r="F8" s="86">
        <f>100*'Table 1-1c'!G12/92</f>
        <v>51.34782608695655</v>
      </c>
      <c r="G8" s="86">
        <f>100*'Table 1-1c'!H12/92</f>
        <v>38.17391304347826</v>
      </c>
      <c r="H8" s="86">
        <f>100*'Table 1-1c'!I12/92</f>
        <v>21.52173913043478</v>
      </c>
      <c r="I8" s="86">
        <f>100*'Table 1-1c'!J12/92</f>
        <v>6.25</v>
      </c>
      <c r="J8" s="86">
        <f>100*'Table 1-1c'!K12/92</f>
        <v>18.717391304347824</v>
      </c>
      <c r="K8" s="86">
        <f>100*'Table 1-1c'!L12/92</f>
        <v>60.57608695652174</v>
      </c>
      <c r="L8" s="87">
        <f t="shared" si="0"/>
        <v>36.80108695652174</v>
      </c>
    </row>
    <row r="9" spans="1:2" ht="12.75">
      <c r="A9" s="6"/>
      <c r="B9" s="5"/>
    </row>
    <row r="10" spans="1:2" ht="12.75">
      <c r="A10" s="6"/>
      <c r="B10" s="5"/>
    </row>
    <row r="11" spans="1:2" ht="12.75">
      <c r="A11" s="6"/>
      <c r="B11" s="5"/>
    </row>
    <row r="12" spans="1:2" ht="12.75">
      <c r="A12" s="6"/>
      <c r="B12" s="5"/>
    </row>
    <row r="13" spans="1:2" ht="12.75">
      <c r="A13" s="6"/>
      <c r="B13" s="5"/>
    </row>
    <row r="14" spans="1:2" ht="12.75">
      <c r="A14" s="6"/>
      <c r="B14" s="5"/>
    </row>
    <row r="15" spans="1:2" ht="12.75">
      <c r="A15" s="6"/>
      <c r="B15" s="5"/>
    </row>
    <row r="16" spans="1:2" ht="12.75">
      <c r="A16" s="4"/>
      <c r="B16" s="4"/>
    </row>
    <row r="17" spans="1:2" ht="12.75">
      <c r="A17" s="6"/>
      <c r="B17" s="5"/>
    </row>
    <row r="18" spans="1:2" ht="12.75">
      <c r="A18" s="5"/>
      <c r="B18" s="5"/>
    </row>
    <row r="19" spans="1:11" ht="12.75">
      <c r="A19" s="6"/>
      <c r="B19" s="5"/>
      <c r="E19" s="1"/>
      <c r="F19" s="1"/>
      <c r="G19" s="1"/>
      <c r="H19" s="1"/>
      <c r="K19" s="1"/>
    </row>
    <row r="20" spans="1:8" ht="12.75">
      <c r="A20" s="6"/>
      <c r="B20" s="5"/>
      <c r="E20" s="1"/>
      <c r="F20" s="1"/>
      <c r="G20" s="1"/>
      <c r="H20" s="1"/>
    </row>
    <row r="21" spans="1:8" ht="12.75">
      <c r="A21" s="6"/>
      <c r="B21" s="5"/>
      <c r="F21" s="1"/>
      <c r="G21" s="1"/>
      <c r="H21" s="1"/>
    </row>
    <row r="22" spans="1:2" ht="12.75">
      <c r="A22" s="6"/>
      <c r="B22" s="5"/>
    </row>
    <row r="23" spans="1:5" ht="12.75">
      <c r="A23" s="6"/>
      <c r="B23" s="5"/>
      <c r="E23" s="1"/>
    </row>
    <row r="24" spans="1:2" ht="12.75">
      <c r="A24" s="6"/>
      <c r="B24" s="5"/>
    </row>
    <row r="25" spans="1:2" ht="12.75">
      <c r="A25" s="5"/>
      <c r="B25" s="5"/>
    </row>
    <row r="26" spans="1:2" ht="12.75">
      <c r="A26" s="6"/>
      <c r="B26" s="5"/>
    </row>
    <row r="27" spans="1:10" ht="12.75">
      <c r="A27" s="6"/>
      <c r="B27" s="5"/>
      <c r="C27" s="14"/>
      <c r="D27" s="14"/>
      <c r="F27" s="14"/>
      <c r="J27" s="14"/>
    </row>
    <row r="28" spans="1:2" ht="12.75">
      <c r="A28" s="6"/>
      <c r="B28" s="5"/>
    </row>
    <row r="29" spans="1:2" ht="12.75">
      <c r="A29" s="6"/>
      <c r="B29" s="5"/>
    </row>
    <row r="30" spans="1:2" ht="12.75">
      <c r="A30" s="6"/>
      <c r="B30" s="5"/>
    </row>
    <row r="31" spans="1:2" ht="12.75">
      <c r="A31" s="5"/>
      <c r="B31" s="5"/>
    </row>
    <row r="32" spans="1:2" ht="12.75">
      <c r="A32" s="6"/>
      <c r="B32" s="5"/>
    </row>
    <row r="33" spans="1:2" ht="12.75">
      <c r="A33" s="6"/>
      <c r="B33" s="5"/>
    </row>
    <row r="34" spans="1:11" ht="12.75">
      <c r="A34" s="6"/>
      <c r="B34" s="5"/>
      <c r="K34" s="1"/>
    </row>
    <row r="35" spans="1:2" ht="12.75">
      <c r="A35" s="6"/>
      <c r="B35" s="5"/>
    </row>
    <row r="36" spans="1:3" ht="14.25">
      <c r="A36" s="6"/>
      <c r="B36" s="5"/>
      <c r="C36" s="20"/>
    </row>
    <row r="37" spans="1:2" ht="12.75">
      <c r="A37" s="6"/>
      <c r="B37" s="5"/>
    </row>
    <row r="38" spans="1:2" ht="12.75">
      <c r="A38" s="5"/>
      <c r="B38" s="5"/>
    </row>
    <row r="39" spans="1:2" ht="12.75">
      <c r="A39" s="6"/>
      <c r="B39" s="5"/>
    </row>
    <row r="40" spans="1:11" ht="12.75">
      <c r="A40" s="6"/>
      <c r="B40" s="5"/>
      <c r="K40" s="1"/>
    </row>
    <row r="41" spans="1:2" ht="12.75">
      <c r="A41" s="6"/>
      <c r="B41" s="5"/>
    </row>
    <row r="42" spans="1:2" ht="12.75">
      <c r="A42" s="6"/>
      <c r="B42" s="5"/>
    </row>
    <row r="43" spans="1:2" ht="12.75">
      <c r="A43" s="6"/>
      <c r="B43" s="5"/>
    </row>
    <row r="44" spans="1:11" ht="12.75">
      <c r="A44" s="6"/>
      <c r="B44" s="5"/>
      <c r="K44" s="1"/>
    </row>
    <row r="45" spans="1:2" ht="12.75">
      <c r="A45" s="6"/>
      <c r="B45" s="5"/>
    </row>
    <row r="46" spans="1:2" ht="12.75">
      <c r="A46" s="6"/>
      <c r="B46" s="5"/>
    </row>
    <row r="47" spans="1:2" ht="12.75">
      <c r="A47" s="6"/>
      <c r="B47" s="5"/>
    </row>
    <row r="48" spans="1:8" ht="12.75">
      <c r="A48" s="6"/>
      <c r="B48" s="5"/>
      <c r="E48" s="1"/>
      <c r="F48" s="1"/>
      <c r="G48" s="1"/>
      <c r="H48" s="1"/>
    </row>
    <row r="49" spans="1:8" ht="12.75">
      <c r="A49" s="6"/>
      <c r="B49" s="5"/>
      <c r="E49" s="1"/>
      <c r="F49" s="1"/>
      <c r="G49" s="1"/>
      <c r="H49" s="1"/>
    </row>
    <row r="50" spans="1:8" ht="12.75">
      <c r="A50" s="6"/>
      <c r="B50" s="5"/>
      <c r="E50" s="1"/>
      <c r="F50" s="1"/>
      <c r="G50" s="1"/>
      <c r="H50" s="1"/>
    </row>
    <row r="51" spans="1:2" ht="12.75">
      <c r="A51" s="5"/>
      <c r="B51" s="5"/>
    </row>
    <row r="52" spans="1:2" ht="12.75">
      <c r="A52" s="6"/>
      <c r="B52" s="5"/>
    </row>
    <row r="53" spans="1:2" ht="12.75">
      <c r="A53" s="6"/>
      <c r="B53" s="5"/>
    </row>
    <row r="54" spans="1:2" ht="12.75">
      <c r="A54" s="6"/>
      <c r="B54" s="5"/>
    </row>
    <row r="55" spans="1:2" ht="12.75">
      <c r="A55" s="6"/>
      <c r="B55" s="5"/>
    </row>
    <row r="56" spans="1:2" ht="12.75">
      <c r="A56" s="6"/>
      <c r="B56" s="5"/>
    </row>
    <row r="57" spans="1:2" ht="12.75">
      <c r="A57" s="6"/>
      <c r="B57" s="5"/>
    </row>
    <row r="58" spans="1:2" ht="12.75" customHeight="1">
      <c r="A58" s="5"/>
      <c r="B58" s="5"/>
    </row>
    <row r="59" spans="1:8" ht="12.75">
      <c r="A59" s="6"/>
      <c r="B59" s="5"/>
      <c r="E59" s="1"/>
      <c r="F59" s="1"/>
      <c r="G59" s="1"/>
      <c r="H59" s="1"/>
    </row>
    <row r="60" spans="1:8" ht="12.75">
      <c r="A60" s="6"/>
      <c r="B60" s="5"/>
      <c r="E60" s="1"/>
      <c r="F60" s="1"/>
      <c r="G60" s="1"/>
      <c r="H60" s="1"/>
    </row>
    <row r="61" spans="1:8" ht="12.75">
      <c r="A61" s="6"/>
      <c r="B61" s="5"/>
      <c r="E61" s="1"/>
      <c r="F61" s="1"/>
      <c r="G61" s="1"/>
      <c r="H61" s="1"/>
    </row>
    <row r="62" spans="1:2" ht="12.75">
      <c r="A62" s="5"/>
      <c r="B62" s="5"/>
    </row>
    <row r="63" spans="1:2" ht="12.75">
      <c r="A63" s="5"/>
      <c r="B63" s="5"/>
    </row>
    <row r="64" spans="1:2" ht="12.75">
      <c r="A64" s="5"/>
      <c r="B64" s="5"/>
    </row>
    <row r="65" spans="1:2" ht="12.75">
      <c r="A65" s="5"/>
      <c r="B65" s="5"/>
    </row>
    <row r="66" spans="1:2" ht="12.75">
      <c r="A66" s="5"/>
      <c r="B66" s="5"/>
    </row>
    <row r="67" spans="1:8" ht="12.75">
      <c r="A67" s="6"/>
      <c r="B67" s="5"/>
      <c r="E67" s="9"/>
      <c r="F67" s="9"/>
      <c r="G67" s="9"/>
      <c r="H67" s="9"/>
    </row>
    <row r="68" spans="1:9" ht="12.75">
      <c r="A68" s="6"/>
      <c r="B68" s="5"/>
      <c r="E68" s="9"/>
      <c r="F68" s="9"/>
      <c r="G68" s="9"/>
      <c r="H68" s="9"/>
      <c r="I68" s="1"/>
    </row>
    <row r="69" spans="1:8" ht="12.75">
      <c r="A69" s="6"/>
      <c r="B69" s="5"/>
      <c r="E69" s="9"/>
      <c r="F69" s="9"/>
      <c r="G69" s="9"/>
      <c r="H69" s="9"/>
    </row>
    <row r="70" spans="1:2" ht="12.75">
      <c r="A70" s="5"/>
      <c r="B70" s="5"/>
    </row>
    <row r="71" spans="1:2" ht="12.75">
      <c r="A71" s="6"/>
      <c r="B71" s="5"/>
    </row>
    <row r="72" spans="1:2" ht="12.75">
      <c r="A72" s="6"/>
      <c r="B72" s="5"/>
    </row>
    <row r="73" spans="1:2" ht="12.75">
      <c r="A73" s="6"/>
      <c r="B73" s="5"/>
    </row>
    <row r="74" spans="1:2" ht="12.75">
      <c r="A74" s="6"/>
      <c r="B74" s="5"/>
    </row>
    <row r="75" spans="1:2" ht="12.75">
      <c r="A75" s="5"/>
      <c r="B75" s="5"/>
    </row>
    <row r="76" spans="1:6" ht="12.75">
      <c r="A76" s="6"/>
      <c r="B76" s="5"/>
      <c r="F76" s="10"/>
    </row>
    <row r="77" spans="1:2" ht="12.75">
      <c r="A77" s="6"/>
      <c r="B77" s="5"/>
    </row>
    <row r="78" spans="1:2" ht="12.75">
      <c r="A78" s="6"/>
      <c r="B78" s="5"/>
    </row>
    <row r="79" spans="1:2" ht="12.75">
      <c r="A79" s="6"/>
      <c r="B79" s="5"/>
    </row>
    <row r="80" spans="1:2" ht="12.75">
      <c r="A80" s="6"/>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6"/>
      <c r="B86" s="5"/>
    </row>
    <row r="87" spans="1:2" ht="12.75">
      <c r="A87" s="6"/>
      <c r="B87" s="5"/>
    </row>
    <row r="88" spans="1:2" ht="12.75">
      <c r="A88" s="6"/>
      <c r="B88" s="5"/>
    </row>
    <row r="89" spans="1:2" ht="12.75">
      <c r="A89" s="5"/>
      <c r="B89" s="5"/>
    </row>
    <row r="90" spans="1:2" ht="12.75">
      <c r="A90" s="6"/>
      <c r="B90" s="5"/>
    </row>
    <row r="91" spans="1:2" ht="12.75">
      <c r="A91" s="6"/>
      <c r="B91" s="5"/>
    </row>
    <row r="92" spans="1:2" ht="12.75">
      <c r="A92" s="6"/>
      <c r="B92" s="5"/>
    </row>
    <row r="93" spans="1:2" ht="12.75">
      <c r="A93" s="5"/>
      <c r="B93" s="5"/>
    </row>
    <row r="94" spans="1:2" ht="12.75">
      <c r="A94" s="6"/>
      <c r="B94" s="5"/>
    </row>
    <row r="95" spans="1:2" ht="12.75">
      <c r="A95" s="6"/>
      <c r="B95" s="5"/>
    </row>
    <row r="96" spans="1:2" ht="12.75">
      <c r="A96" s="6"/>
      <c r="B96" s="5"/>
    </row>
    <row r="97" spans="1:2" ht="12.75">
      <c r="A97" s="6"/>
      <c r="B97" s="5"/>
    </row>
    <row r="98" spans="1:2" ht="12.75">
      <c r="A98" s="6"/>
      <c r="B98" s="5"/>
    </row>
    <row r="99" spans="1:2" ht="12.75">
      <c r="A99" s="5"/>
      <c r="B99" s="5"/>
    </row>
    <row r="100" spans="1:2" ht="12.75">
      <c r="A100" s="6"/>
      <c r="B100" s="5"/>
    </row>
    <row r="101" spans="1:2" ht="12.75">
      <c r="A101" s="6"/>
      <c r="B101" s="5"/>
    </row>
    <row r="102" spans="1:2" ht="12.75">
      <c r="A102" s="6"/>
      <c r="B102" s="5"/>
    </row>
  </sheetData>
  <sheetProtection/>
  <mergeCells count="1">
    <mergeCell ref="A1:L1"/>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APSEG 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Phillipad</dc:creator>
  <cp:keywords/>
  <dc:description/>
  <cp:lastModifiedBy>NTTI2019018</cp:lastModifiedBy>
  <cp:lastPrinted>2010-03-24T00:43:25Z</cp:lastPrinted>
  <dcterms:created xsi:type="dcterms:W3CDTF">2008-12-22T02:34:00Z</dcterms:created>
  <dcterms:modified xsi:type="dcterms:W3CDTF">2010-06-07T08:46:01Z</dcterms:modified>
  <cp:category/>
  <cp:version/>
  <cp:contentType/>
  <cp:contentStatus/>
</cp:coreProperties>
</file>