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40" windowHeight="7815" activeTab="0"/>
  </bookViews>
  <sheets>
    <sheet name="T3-1a. Domestic banks" sheetId="1" r:id="rId1"/>
    <sheet name="T3-1b. Domestic index" sheetId="2" r:id="rId2"/>
    <sheet name="T3-2a. Foreign banks" sheetId="3" r:id="rId3"/>
    <sheet name="T3-2b. Foreign index" sheetId="4" r:id="rId4"/>
    <sheet name="T3-3. Trade commitments" sheetId="5" r:id="rId5"/>
    <sheet name="T3-4. Country summary" sheetId="6" r:id="rId6"/>
    <sheet name="T3-5. Country summary %" sheetId="7" r:id="rId7"/>
  </sheets>
  <definedNames/>
  <calcPr calcMode="manual" fullCalcOnLoad="1"/>
</workbook>
</file>

<file path=xl/sharedStrings.xml><?xml version="1.0" encoding="utf-8"?>
<sst xmlns="http://schemas.openxmlformats.org/spreadsheetml/2006/main" count="1931" uniqueCount="328">
  <si>
    <t>Lending subject to single borrowers limit of 25%.   Lending subject to DOSRI limits (Directors Officers Stockholders and Related Interests). Directed to lend to SMEs and agriculture.</t>
  </si>
  <si>
    <t xml:space="preserve">The SEC allows a maximum ownership/investment of an institution up to 5% to the total capital requirement of a non-subsidiary or non-affiliated company. </t>
  </si>
  <si>
    <t>Offshore investment banks in Labuan are not permitted to accept deposits. Merchant banks are only allowed to take term (fixed) deposits from corporate entities. The minimum amount of each term deposit is revised by the central bank periodically. Foreign-owned commercial banks can take foreign currency deposits from residents subject to conditions imposed on designated banks. Foreign banks are authorized to conduct retail banking activities. Hence, some restrictions exist in terms of fund raising.</t>
  </si>
  <si>
    <t>Foreign-owned banks are permitted to provide credit and hire purchase up to a maximum of 40% total credit facilities given to foreign-owned firms. This limit was raised to 50% in 2000. Merchant banks are not allowed to augment retail credit or home loans. Provision of factoring services by a commercial bank requires the setting up of a distinct firm and shareholding by a foreign-owned bank not exceeding 30%. This limit stands as at Mar 2009. Local banks can give overdraft facilities. Offshore banks can lend in foreign currency only as ringgit is not convertible internationally. Thus, some impediments exist on lending procedures in Malaysia</t>
  </si>
  <si>
    <t>Offshore banks allowed to provide payment and money remission services to foreigners only. Only commercial banks allowed to issue credit cards, debit cards, or checking facilities. Local banks can sell, issue, or purchase ringgit travellers checks. Sale or purchase of foreign currency travellers checks other than commercial banks requires a bureau de change’s license.</t>
  </si>
  <si>
    <t>1000 million MYR</t>
  </si>
  <si>
    <t>100 million MYR</t>
  </si>
  <si>
    <t>Legal Restrictions stipulated in R.A. 7721, as follows:
A foreign bank, widely-owned and publicly listed, can enter through the following modes 
(a) Establishment of foreign bank branches. Bound for 10 new licences for the period 1995-2000. Full banking authority to new and existing foreign bank branches.
(b) Acquisition of up to sixty percent (60%) of the voting stock of an existing domestic bank.  
(c)   Investing in up to sixty percent (60%) of the voting stock of a new locally incorporated banking subsidiary.  
Items (a) and (c) are closed.
On item (a), the ceiling for the establishment of 10 new foreign bank branches has been reached.
On item (c), establishing new locally incorporated banking subsidiaries, there is an existing moratorium on the establishment of new banks since 1999 to facilitate industry consolidation (except for microfinance thrift and rural banks, as provided for under Circular Letter No. dated 10 September 1999 and Circular Letter No. 273 dated 27 February 2001)
On items (b) and (c), under Sec. 2 (Modes of Entry) of R.A. No. 7721 a foreign bank may own up to 60 percent of the voting stock of only one (1) domestic bank or new banking subsidiary.  
A foreign bank may avail itself of only of one form of commercial presence at a time.  However, this shall not preclude secondary investment in the equity of a locally incorporated bank not exceeding thirty per cent (30%) of voting stock or forty per cent (40%) upon approval by the President of the Philippines.
No new KB shall be established within three (3) years from 13 June 2000 which is the date of effectivity of R.A. No. 8791 or until 12 June 2003.
The government encourages consolidation and not expansion on the number of banks.  However, both domestic and foreign banks are not prevented to apply for new licenses to operate domestically.  In fact, the central bank has granted new licenses to both domestic and foreign banks to operate in the Philippines in the past 8 years. (e.g. Bank of China (2001), Sterling Bank of Asia (2007).</t>
  </si>
  <si>
    <t xml:space="preserve">Allowed to own 100% of a non-financial firm, but ownership limited based on a bank’s equity capital </t>
  </si>
  <si>
    <t xml:space="preserve">Ownership without restrictions </t>
  </si>
  <si>
    <t xml:space="preserve">C  Regulation </t>
  </si>
  <si>
    <t>a. The regulator</t>
  </si>
  <si>
    <t xml:space="preserve"> Institutional status of the regulator</t>
  </si>
  <si>
    <t>Name the regulator</t>
  </si>
  <si>
    <t>When established</t>
  </si>
  <si>
    <t>Independent from Ministry?</t>
  </si>
  <si>
    <t>20*</t>
  </si>
  <si>
    <t>If yes, when made independent?</t>
  </si>
  <si>
    <t xml:space="preserve"> How is the sector regulator financed?</t>
  </si>
  <si>
    <t>Licence and other fees (%)</t>
  </si>
  <si>
    <t>State budget (%)</t>
  </si>
  <si>
    <t>Other (please specify) (%)</t>
  </si>
  <si>
    <t>21*</t>
  </si>
  <si>
    <t>b. Registration, authorisation or licensing</t>
  </si>
  <si>
    <t>Is registration, authorisation or licensing required for establishment?</t>
  </si>
  <si>
    <t>22*</t>
  </si>
  <si>
    <t>Licence granted in perpetuity?</t>
  </si>
  <si>
    <t xml:space="preserve">For fixed term (state term) </t>
  </si>
  <si>
    <t>Separate licence for each state?</t>
  </si>
  <si>
    <t>Licence limited geographically?</t>
  </si>
  <si>
    <t>Payment of license fee (indicate amount</t>
  </si>
  <si>
    <t>Presentation of detailed business plan</t>
  </si>
  <si>
    <t>Minimum capital (indicate amount)</t>
  </si>
  <si>
    <t>Compatible home country regulation</t>
  </si>
  <si>
    <t>24*</t>
  </si>
  <si>
    <t>Philippines</t>
  </si>
  <si>
    <t>No</t>
  </si>
  <si>
    <t>Law on the Organisation and Functioning of the National Bank of Cambodia</t>
  </si>
  <si>
    <t>Yes</t>
  </si>
  <si>
    <t>No  test is required but both the investor and covered entity must fulfil specific requirements from the supervisory authority</t>
  </si>
  <si>
    <t>NA</t>
  </si>
  <si>
    <t>All</t>
  </si>
  <si>
    <t>None</t>
  </si>
  <si>
    <t>..</t>
  </si>
  <si>
    <t>National Bank of Cambodia</t>
  </si>
  <si>
    <t>Certain amount according to number of firms under supervision</t>
  </si>
  <si>
    <t>50 Billion Riel (5616 Riel = 1 SDR)</t>
  </si>
  <si>
    <t>No limitation but may be approved or not according to the supervisory authority</t>
  </si>
  <si>
    <t>Approved</t>
  </si>
  <si>
    <t>Some</t>
  </si>
  <si>
    <t>*Lending and borrowing aboard are subject to approve by the Bank of Lao PDR in accordance with the Decree Law of Governing the Management of Foreign Exchange and Precious metals no. 01/op updated 17 March 2008, and Instruction on Implementation of decree Law on Management of Foreign Currency and Precious metals (Article: 17,18, and 19).</t>
  </si>
  <si>
    <t>Yes, with some restrictions</t>
  </si>
  <si>
    <t>* Bringing cash in foreign currency a value in excess of US$ 5.000 is subject to approve by the Bank of Lao PDR in accordance with the Instruction on Implementation of decree Law on Management of Foreign Currency and Precious metals (Article 12)</t>
  </si>
  <si>
    <t>COUNTRY</t>
  </si>
  <si>
    <t>AGREEMENT</t>
  </si>
  <si>
    <t>DATE</t>
  </si>
  <si>
    <t>COMMITMENTS</t>
  </si>
  <si>
    <t>GATS</t>
  </si>
  <si>
    <t>ASEAN-China Free Trade Area (ACFTA)</t>
  </si>
  <si>
    <t>ASEAN has promised to open their markets to China in finance, telecommunication, education, tourism, construction and medical treatment.</t>
  </si>
  <si>
    <t>India - Singapore Comprehensive Economic Cooperation Agreement (CECA)</t>
  </si>
  <si>
    <t>Japan and the Republic of Singapore for a New-Age Economic Partnership Agreement (JSEPA)</t>
  </si>
  <si>
    <t>Agreement between New Zealand and Singapore on a Closer Economic Partnership (ANZSCEP)</t>
  </si>
  <si>
    <t>Panama-Singapore Free Trade Agreement (PSFTA)</t>
  </si>
  <si>
    <t>Adopting a negative list approach, the Cross Border Trade in Services chapter deems all service sectors in Panama and Singapore open unless otherwise listed in the Annexes. In the case of Panama, sectors with reservations include: agricultural, retail sales, radio and television transmission, power distribution, education, advertising, fishing, legal, travel agencies, social services and postal.</t>
  </si>
  <si>
    <t>EFTA-Singapore FTA (ESFTA)</t>
  </si>
  <si>
    <t>Trans-Pacific Strategic Economic Partnership Agreement ('Trans-Pacific SEP')</t>
  </si>
  <si>
    <t>US-Singapore Free Trade Agreement (USSFTA)</t>
  </si>
  <si>
    <t>Came into force: 1 January 2004</t>
  </si>
  <si>
    <t>WTO</t>
  </si>
  <si>
    <t xml:space="preserve"> In the case of cooperation in line with the necessity of the economy, it is allowed for management level and expertise level to come in. The total number of foreign natural persons, including higher management, of any establishment shall not exceed 10% of total staff. </t>
  </si>
  <si>
    <t>Not specified</t>
  </si>
  <si>
    <t>The Bank of Lao PDR</t>
  </si>
  <si>
    <t>* According article 15 of the law on commercial Bank: “A license shall be granted for indefinite period of time, the person who received the license shall use its correctly and shall not assign or transfer or give it to other person to use.”</t>
  </si>
  <si>
    <t>50-100 Billion Kip</t>
  </si>
  <si>
    <t xml:space="preserve">* According to the agreement of the Governor of the Bank of the Lao PDR on  the  license fee applied for  establishing a commercial bank is ten million Kip, for  establishing a branch and a non-financial institute is five million Kip.
** According to the law on Commercial Bank No. 02/OP dated 16/01/2007, article 13: Minimum Registered Capital and Minimum Investment Capital: A commercial bank established under this law shall have the registered capital not be less than one hundred billions Kip. Branch of a foreign established in the Lao PDR shall have the investment capital not less than fifty billion Kip.
</t>
  </si>
  <si>
    <t>*No, all types of interest rate were set by commercial banks themselves in line with the market rate.</t>
  </si>
  <si>
    <t>Lao-USA Agreement on Trade Relations</t>
  </si>
  <si>
    <t>18 Sept. 2003 and Review year by year, currently is on the first review</t>
  </si>
  <si>
    <t>Cover 4 mode of supply on Banking and financial services as identify in the GATS</t>
  </si>
  <si>
    <t>ASEAN Fee Trade Agreement on Services</t>
  </si>
  <si>
    <t>Accession negotiations in progress</t>
  </si>
  <si>
    <t>Bank Negara Malaysia</t>
  </si>
  <si>
    <t>Capital inflows are limited to direct investment inflows into the gas and energy sectors, and capital outflows are at a very low level given that most external debt obligations are not met and the possession of foreign assets is virtually prohibited for private Myanmar nationals'. From M. Hori and Y.C. Wong, 'Efficiency costs of Myanmar's multiple exchange rate regime', IMF Working Paper WP/08/199, August 2008.</t>
  </si>
  <si>
    <t>Not allowed</t>
  </si>
  <si>
    <t>Central Bank of Myanmar</t>
  </si>
  <si>
    <t>Set</t>
  </si>
  <si>
    <t xml:space="preserve">US$30 million per investor per year
 Higher than US$30 million requires prior BSP approval
Qualified Investors (QIs) may apply with the BSP for a higher annual outward investment limit.  QIs are limited to the following:  insurance and pre-need companies; collective pooled funds, whether in a corporate or contractual structure, such as mutual funds, unit investment trust funds and variable insurance; public or private pension or retirement or provident funds such as other entities and funds as the BSP may determine as QIs on the basis of the following factors: financial sophistication, size and regularity of financial transactions, networth and size of assets being managed.
Outward investment by Philippine residents include investments in foreign currency denominated bonds/notes of the Republic of the Philippines (ROP) or other Philippine entities
Capital Account Transactions
All public and publicly-guaranteed private sector obligations  to foreign creditors, including foreign shareholders and offshore banking units,  have to be referred to the BSP for prior approval. 
Other private sector borrowings as well as financing arrangements involving exchange payments require prior approval and/or registration by the BSP if it is to be serviced using foreign exchange purchased from the banking system.
Repatriation of Profits
Foreign investments need not be registered with the BSP.  The registration of a foreign investment with the BSP is only required if the foreign exchange needed to service the repatriation of capital and the remittance of dividends, profits and earnings which accrue thereon is to be sourced from the banking system.  The foreign exchange needs of unregistered foreign investments will have to be sourced outside the banking system (Section 32, BSP Circular No. 1389, Consolidated Foreign Exchange Rules and Regulations).
(Source: BSP Circular No. 1389 and as Amended by BSP Circular No.  590
</t>
  </si>
  <si>
    <t>Demonstrated capacity and stability may be indicated by the fact that the applicant ranks among the top 150 in the world or top five (5) in its country of origin.</t>
  </si>
  <si>
    <t>Bancassurance possible</t>
  </si>
  <si>
    <t>Only through subsidiaries</t>
  </si>
  <si>
    <t>Section X143.2 (Persons disqualified to become officers) of the Manual of Regulations for Banks provides that except in the  case of technical personnel whose employment may be especially authorized by the Secretary of Justice, foreigners cannot be officers or employees of banks.</t>
  </si>
  <si>
    <t>Bangko Sentral ng Pilipinas</t>
  </si>
  <si>
    <t>Fiscal independent  as provided in Charter</t>
  </si>
  <si>
    <t>Licence subject to revocation/suspension if warranted.</t>
  </si>
  <si>
    <t>Licence fee is 1/28 of 1% of assessable assets. Minimum capital depends on category</t>
  </si>
  <si>
    <t xml:space="preserve">Commercial Banking
1- Acquisition of up to 51 percent equity in an existing domestic bank by a foreign bank. Existing foreign banks (at the time of commitment, in 1998) with more than 51 percent equity will be maintained at their current level
2- Acquisition of up to 51 percent equity in a new locally incorporated banking subsidiary by a foreign bank. Existing foreign banks with more than 51 percent equity will be maintained at their current level
3- Each foreign bank branch may establish a maximum of 6 branches, with the first 3 branches at locations of its choice and the remaining 3 at locations designated by the MB
4- Bound commitments on activities of investment houses at 51 percent foreign equity participation. Investment houses must be organized as stock corporations, subject to foreign equity limitation of 51 percent. Majority of the members of the Board of Directors shall be citizens of the Philippines
5- Bound commitment for 40 percent foreign equity participation for investment companies and credit card services
6- Bound commitment for 40 percent foreign equity participation entities engaged in financial advisory services, factoring, financial leasing, money broking and foreign exchange broking
</t>
  </si>
  <si>
    <t xml:space="preserve">Commitments in commercial banking services were made in the initial round of negotiations (Uruguay Round) in 1998. The Doha round was launched in 2001.The deadlines for concluding the Doha round, initially in 2003 and subsequently extended to 2005, have not been met. The current round of negotiations (Doha round) was suspended in August 2006 due to disagreements in, among others, agriculture subsidies. Soft resumption of talks started in November 2006 but major issues have not been resolved since. </t>
  </si>
  <si>
    <t>ASEAN Framework Agreement on Services</t>
  </si>
  <si>
    <t xml:space="preserve">The AFAS 5th round of negotiations in financial services is ongoing  (started 2nd Semester 2008) and is targeted for conclusion in 2010.  Four rounds have been concluded in the AFAS - in 1998, 2002, 2004 and 2008. Commitments in commercial banking services were made in the 1st round of negotiations in 1998.
</t>
  </si>
  <si>
    <t xml:space="preserve">The Philippines bound its GATS commitments with the following improvements (“GATS-plus):
1- The allowable foreign equity shareholdings of banks from the ASEAN region in existing domestic banks/new subsidiary were bound at 60 percent 
2- The maximum number of branches foreign bank branches from the ASEAN region could establish were bound at 6 branches
3- Non-Filipino citizens are allowed to become members of the Board of Directors of a bank to the extent of foreign equity participation in the bank.
</t>
  </si>
  <si>
    <t>ASEAN-China</t>
  </si>
  <si>
    <t>The ASEAN-China Trade in Services Agreement (ACTIS) was signed in the ASEAN Leaders Summit Meeting in Cebu City, Philippines in January 2007. The 2nd Round of negotiation is ongoing and is targeted for conclusion by the end of 2008 or early 2009</t>
  </si>
  <si>
    <t>The text of the GATS Annex on Financial Services was adopted in the ACTIS. No commitments were made in banking in the 1st Round of negotiations.</t>
  </si>
  <si>
    <t>ASEAN-Korea</t>
  </si>
  <si>
    <t xml:space="preserve">When applying for multiple entry business visa, it will be valid for one year (each visit duration: 60 days) and could be extended. </t>
  </si>
  <si>
    <t xml:space="preserve"> Human Resource, Compliance Execs should be Indonesian nationals. For all other execs, reviews are conducted on case-by-case basis. According to Bank Indonesia officials, expatriates are allowed to hold directors (or commissioners in Indonesian corporate structure) positions with no time limit (used to be two years, now there isn't any). JV banks have at least one Indonesians in their BoDs
</t>
  </si>
  <si>
    <t>Normally, foreigners cannot own more than 49%. However, foreigners could owned up to 100% if granted a permission from the director general of commercial registration department (Alien Business Act).</t>
  </si>
  <si>
    <t>In accordance with the Framework Agreement on Comprehensive Economic Cooperation (signed in December 2005), which declared the mutual commitment of ASEAN and Korea to establish the ASEAN-Korea Free Trade Area, the parties signed the ASEAN-</t>
  </si>
  <si>
    <t xml:space="preserve">Commitments in commercial banking services were made in the 1st round of negotiations in 2007. The Philippines bound its GATS commitments with the following improvements (“GATS-plus): Foreign equity shareholdings of banks from the ASEAN region in existing domestic banks were bound at 60 percent </t>
  </si>
  <si>
    <t>Japan Philippines Economic Partnership Agreement (JPEPA)</t>
  </si>
  <si>
    <t>Brunei</t>
  </si>
  <si>
    <t>If the bank is incorporated as a Limited Liability company, then at least 50% of the composition of the Board must be citizens of Brunei. The Banks are encouraged by the Regulator to recruit local staff for unskilled and other (eg drivers, security guard) positions.</t>
  </si>
  <si>
    <t>But require approval from the Regulator., Ministry of Finance</t>
  </si>
  <si>
    <t>Financial Insitution Division, Ministry of Finance</t>
  </si>
  <si>
    <t>Annual</t>
  </si>
  <si>
    <t>A separate licence is issued for every branch opened.</t>
  </si>
  <si>
    <t>B$50,000</t>
  </si>
  <si>
    <t>B$100 million paid-up capital</t>
  </si>
  <si>
    <t>Branches - Net head Office funds of $30 million. Limited liability company - B$100 million paid-up capital</t>
  </si>
  <si>
    <t>Conditions as stipulated in the Banking Order 2006</t>
  </si>
  <si>
    <t>Capital issued and paid up equivalent, net head office funds and maintenance of reserve funds compliance in accordance with the requirements of the Banking Order 2006</t>
  </si>
  <si>
    <t>Guidelines on the base lending rates are issued by the Brunei Association of Banks. Banks are free to decide their lending and borrowing rates.</t>
  </si>
  <si>
    <t>Short term stays 7 to 28 days. Long-term stays renewable</t>
  </si>
  <si>
    <t>Is private (for Foreign banks) or foreign (for foreign banks) ownership in the provision of banking services allowed?</t>
  </si>
  <si>
    <t>Short term visits 14 to 30 days depend on nationality of the individual. Long term visits can have bi-annual extension subject to approval from the Labour Department and the Ministry of Finance.</t>
  </si>
  <si>
    <t>DOMESTIC FIRMS</t>
  </si>
  <si>
    <t>FOREIGN FIRMS</t>
  </si>
  <si>
    <t>Information from Bank of Thailand. Unremunerated reserve requirement (URR) was imposed during end of 2006-early 2008 (temporary) on Short-term inflows including portfolio investment. It has been lifted.</t>
  </si>
  <si>
    <t>According to the Bank of Thailand, foreign-invested banks can do all the services that a dometic bank can, provided that they get permission. The answer for the activities of domestic banks comes from the Minirty fo Finance.</t>
  </si>
  <si>
    <t>Accordintg to Ministry of Finance. But unbound in the WTO.</t>
  </si>
  <si>
    <t xml:space="preserve">To be eligible to work in Thailand, foreigners need a visa and a work permit. Usually, a 
visa (non-immigrant) is required in order to applying for a work permit. (a business visa 
valids for 1 year. an expert visa (issued for foreign experts) valids for 1 year. an 
investment promotion visa (issued under the Broad of Investment Promotion law) valids for 
2 year.) 
Once get a visa, a foreigner may apply for a work permit. 
There are 3 types of work permit.
1) a temporary work permit allows foreigners to work in Thialand for no more than 1 year.
2) a work permit issued under the Broad of Investment Promotion law or the Industrial 
Estate law allow foreigners to work for more than 2 year.   
3) a permanent work permit is only issued to a permanent resident.  
</t>
  </si>
  <si>
    <t>Self-funding</t>
  </si>
  <si>
    <t>Provide value added to Thai financal system/close the gap of financial services</t>
  </si>
  <si>
    <t xml:space="preserve">According to the Law on State Bank and the Amendment of Law on State Bank, the State Bank of Vietnam (Central Bank) is governmental agency, representing government in term of state administration of  monetary and banking operations. Chapter III, Item 1, Article 18 of the law on State Bank states that the State Bank of Vietnam determines and announce the basic interest rate and refinancing rates. Commercial banks adopt the basic interest rate, setting up their own lending and borrowing interest rate within the range approved by the State Bank of Vietnam and negotiation with their customers. </t>
  </si>
  <si>
    <t>According to Article 32, Law on Credit Institutions 2004, a bank can establish a subsidiary company of separate judicial person and independent accounting status by using its own capital to engage in financial, banking, and insurance businesses in accordance with the government's regulations. According to Article 73, Law on Credit Institutions 2004: Credit institutions shall not be permitted to engage directly in the business of real estate. In facts, some commercial banks set up an affiliate to do real estate business, such as ACB real estate Company by Asian Commercial Bank.</t>
  </si>
  <si>
    <t>TOTAL</t>
  </si>
  <si>
    <t>Only foreign exchange banks can provide foreign exchange services</t>
  </si>
  <si>
    <t>To avoid saturation</t>
  </si>
  <si>
    <t>No regulations exist</t>
  </si>
  <si>
    <t xml:space="preserve">No regulations exist. Note on cross-border settlement services: all Rupiah clearing transactions have to be settled within domestic territory. Cross-border insurance regulations might be issued by Bapepam, not by Bank Indonesia. Note that Bapepam describes mode 1 trade as very flexible. </t>
  </si>
  <si>
    <t>Note: max 25% of total portfolio are allowed to be invested in non-financial firms</t>
  </si>
  <si>
    <t>Bank Indonesia</t>
  </si>
  <si>
    <t>Own budget</t>
  </si>
  <si>
    <t>IDR 3T</t>
  </si>
  <si>
    <t xml:space="preserve">Home country recommendation, Operational preparation, No funds from money laundering activities  </t>
  </si>
  <si>
    <t>IJEPA</t>
  </si>
  <si>
    <t>ASEAN-Australia/NZ</t>
  </si>
  <si>
    <t>AEC (AFAS)</t>
  </si>
  <si>
    <t>No details provided</t>
  </si>
  <si>
    <t>Bank of Thailand</t>
  </si>
  <si>
    <t>They are licensed as foreing bank branches or subsidiaries</t>
  </si>
  <si>
    <t>Banks (both domestic and foreign-invested)  are not allowed to give rupiah denominated credits to non-residents</t>
  </si>
  <si>
    <t>Foreign banks are not allowed to operate in Myanmar, but there are no restricitons for representative offices which are allowed for limited operations.</t>
  </si>
  <si>
    <t>Foreign banks located abroad can have some business transactions (lending only) with state owned entities.</t>
  </si>
  <si>
    <t>However, there are no limitations on personnel employed by representative offices of foreign banks.</t>
  </si>
  <si>
    <t xml:space="preserve">* The capital in and outflow in the Lao PDR shall be processed through the banking system in compliance with the current regulations issued by the Bank of the Lao PDR.
** The types of capital out flow is subject to approve by the Bank of Lao PDR in accordance with the Decree Law of Governing the Management of Foreign Exchange and Precious metals no. 01/op updated 17 March 2008, and Instruction on Implementation of decree Law on Management of Foreign Currency and Precious metals (Article: 12, 14,17,18, 20 and article 21).
*** The Bank of the Lao PDR. Will consider the approval based on the general economic situation of the country in each period.
According to the Decree Law on  Management of Foreign Exchange and Precious metals, all capital  inflow is subject to inform (not approval)  the Bank of the Lao PDR. For the capital outflow can be transferred abroad after completing all financial obligations.
Additional information, currently the Bank of the Lao PDR is applying to be under the article VII of the IMF, which would confirm our position as no restriction on the capital flow. 
</t>
  </si>
  <si>
    <t xml:space="preserve"> No specific length of time permitted to stay for short or long term for foreign bank personnel, however all of foreign bank personnel subject to follow the labour law of the Lao PDR. This means that (a) If needed, foreign company can recruit foreign workers, but the total number must not exceed ten percent of the enterprise’s labour force. (b) Length of staying depends on the request, which have to be approved by the Labour Authority, and so on</t>
  </si>
  <si>
    <t xml:space="preserve">There is no specify percentage of ownership in commercial banks law and any related regulations, therefore we are refer to the law on the Promotion of Foreign Investment which specified that “Foreign investors investing in a joint venture must contribute a least thirty percent of the registered capital”. However, in practical the bank of Lao PDR considers case by case basic. </t>
  </si>
  <si>
    <t>Qualification of the shareholders must be reviewed by the supervisory authority but the qualification of executives or managers is not stated. In Cambodia, there is no clear labour market information if the skill is really exist in Cambodia or not. Therefore, there are no test requirements for intra-corporate transferees.</t>
  </si>
  <si>
    <t>Foreigners can be employed up to 10 per cent of the total employees if the entity has staffs more than 10 people. However, it is not strictly limited to only 10 per cent but can be justified and make additional request to department of labour. It is not necessary to have Cambodian technical director in the Banking sector.</t>
  </si>
  <si>
    <t>Permit for Intra-Corporate Transferees is allowed to request for stay from one month to one year (renewable).</t>
  </si>
  <si>
    <t xml:space="preserve">There is no different between banking sector and other investment sectors. Private ownership could own up to 100% as a private local firm. Foreign ownership could own up to 100% to form as foreign entity. And 49% of foreign capital in the case of joint venture. </t>
  </si>
  <si>
    <t>There is no clear restriction mentioned which location should be given license or not; However, to establish a new bank/branch/subsidiary there is necessary for National Bank of Cambodia (Central Bank) to assess if they can be established or not.</t>
  </si>
  <si>
    <t>License Fee
700,000 (Seven hundred thousand )Riels shall be paid for information and conditions on the application. When an application it is required to pay another 3,000,000 (three million) Riels for a processing fee.
On top of first approval operating license fee, it is required to pay 50 – 70 million Riels for the annual license fee if they establish as:
• The locally incorporated institutions, its branches or representative offices in or outside Cambodia, and
• Branches or representative offices of foreign institutions residing in Cambodia.</t>
  </si>
  <si>
    <t>AVERAGE</t>
  </si>
  <si>
    <t>The JPEPA was signed on 9 September 2006 and the Philippine Senate concurred in the ratification of the JPEPA upon its approval of Senate Resolution no. 131 on 8 October 2008. The agreement is expected to enter into force after the exchange of diplomatic notes informing each other that their respective domestic legal procedures necessary for entry into force have been completed.</t>
  </si>
  <si>
    <t>Commitments in commercial banking were made up to the extent allowed by law, i.e. the allowable foreign equity shareholdings in existing domestic banks/new subsidiaries were bound at 60 percent.</t>
  </si>
  <si>
    <t>ASEAN-Australia/New Zealand (AANZ)</t>
  </si>
  <si>
    <t>For signing</t>
  </si>
  <si>
    <t xml:space="preserve">Commitments in commercial banking services will be made in the 1st round of negotiations. The Philippines will bind its GATS commitments with the following improvements: Foreign equity shareholdings of banks from the ASEAN region in existing domestic banks are to be bound at 55 percent </t>
  </si>
  <si>
    <t>Employment pass 2 years upon first approval, 3 years on subsequent approvals</t>
  </si>
  <si>
    <t>Monetary Authority of Singapore (MAS)</t>
  </si>
  <si>
    <t>Income from operations</t>
  </si>
  <si>
    <t>Head office capital not less than S$200  million</t>
  </si>
  <si>
    <t>At least S$1500 million paid up capital</t>
  </si>
  <si>
    <t>Capital adequacy ratio must be more than 12% at all times.</t>
  </si>
  <si>
    <t>Sibor rate (Singapore Interbank Offered Rate) is set by the Association of Banks in Singapore (ABS) daily. Based on it, individual banks then go on to set their own interest rates.</t>
  </si>
  <si>
    <t>Under Trade in Services, for Financial Services, Singapore owned or controlled financial institutions have been given greater privileges to access the Indian market. In banking, DBS, UOB and OCBC can each set up a wholly owned subsidiary (WOS) in India to enjoy treatment on par with Indian banks in branching, places of operations and prudential requirements. Alternatively, should they choose to set up as branches, they have been allocated a separate quota of 15 branches (for all 3 banks) over 4 years, over and above the quota for all foreign banks.</t>
  </si>
  <si>
    <t>ASEAN Free Trade Area (AFTA)</t>
  </si>
  <si>
    <t xml:space="preserve">Came into force: 1 January 1993 </t>
  </si>
  <si>
    <t>The ASEAN Framework Agreement on Services (AFAS) aims to eliminate restrictions to trade in services and enhance cooperation in services within ASEAN. One of the areas covered is financial services: banking, insurance, securities and broking, financial advisory, consumer finance. </t>
  </si>
  <si>
    <t>Japan expanded its commitments to 135 services sectors (86% of a total of 157 sectors). With the JSEPA, Singapore service suppliers will now be able to supply a broad range of services to the Japanese market. Services sectors that Japan has committed include professional services, construction services, computer services, distribution services, telecommunication services, financial services, and transport services.</t>
  </si>
  <si>
    <t xml:space="preserve">New Zealand has committed to liberalise in a wide variety of services. These include engineering services, dental services, computer services, equipment repair services, info-communication technology (ICT) services, market research services, management consulting services, financial services, manufacturing services, land surveying services, printing services, courier services, environmental services and maritime, air and auxiliary transport services. </t>
  </si>
  <si>
    <t>Both the EFTA States and Singapore guarantee market access into a wide range of services sectors. Singapore service suppliers would be able to enjoy enhanced market opportunities into the services markets of the EFTA states.</t>
  </si>
  <si>
    <t>The Services Chapter gives assurance that the EFTA states would not impose additional barriers to entry for the committed services sectors.</t>
  </si>
  <si>
    <t>The Trade in Services Chapter will bind Parties to their current levels of liberalization as well as any future liberalization in most sectors.</t>
  </si>
  <si>
    <t>Through the USSFTA, service suppliers have been assured of fair and non-discriminatory treatment and market access unless specifically exempted in writing - known as 'negative list' approach. Note that service sectors which are not listed in the negative list can be assured of full market access and national treatment by the government. </t>
  </si>
  <si>
    <t>900% of legal paid-in capital</t>
  </si>
  <si>
    <t>Not to exceed 15% of equity for particular customer</t>
  </si>
  <si>
    <t>Maximum 3 (at least 20% nationals/residents)</t>
  </si>
  <si>
    <t>State Bank of Vietnam</t>
  </si>
  <si>
    <t>3000 billion VND</t>
  </si>
  <si>
    <t>USD 10 billion</t>
  </si>
  <si>
    <t>Are foreign firms subject to different licensing requirements from domestic firms?</t>
  </si>
  <si>
    <t>If yes, then specify</t>
  </si>
  <si>
    <t>Lending rates</t>
  </si>
  <si>
    <t>Borrowing rates</t>
  </si>
  <si>
    <t>Interest gap between lending and borrowing rates</t>
  </si>
  <si>
    <t>Cambodia</t>
  </si>
  <si>
    <t>Indonesia</t>
  </si>
  <si>
    <t>Lao PDR</t>
  </si>
  <si>
    <t>Malaysia</t>
  </si>
  <si>
    <t>Myanmar</t>
  </si>
  <si>
    <t>Singapore</t>
  </si>
  <si>
    <t>Thailand</t>
  </si>
  <si>
    <t>Vietnam</t>
  </si>
  <si>
    <t>Details</t>
  </si>
  <si>
    <t>To increase government revenue from privatisation or license fees</t>
  </si>
  <si>
    <t>Exclusive rights to allow the provision of universal service</t>
  </si>
  <si>
    <t>Entry subject to geographic location</t>
  </si>
  <si>
    <t>Other (specify):</t>
  </si>
  <si>
    <t>No restrictions</t>
  </si>
  <si>
    <t>Other (specify)</t>
  </si>
  <si>
    <t>Members of the board of directors</t>
  </si>
  <si>
    <t>Executives</t>
  </si>
  <si>
    <t>Managers</t>
  </si>
  <si>
    <t>Unskilled workers</t>
  </si>
  <si>
    <t>Other staff (specify):</t>
  </si>
  <si>
    <t>Not permitted</t>
  </si>
  <si>
    <t xml:space="preserve">Quotas related to the value of transactions, the number of operations or the number of nationals travelling abroad (visa restrictions) </t>
  </si>
  <si>
    <t>Taxes or registration/authorisation requirements on consumers travelling abroad</t>
  </si>
  <si>
    <t>Maximum private equity permitted (%)</t>
  </si>
  <si>
    <t>New entrants</t>
  </si>
  <si>
    <t>First come, first served</t>
  </si>
  <si>
    <t>Discretionary decision by issuing authority</t>
  </si>
  <si>
    <t>Competitive bidding</t>
  </si>
  <si>
    <t>a. Macroeconomic policies</t>
  </si>
  <si>
    <t>A.  Market Access</t>
  </si>
  <si>
    <t>Are there restrictions on capital in-flows - short term?</t>
  </si>
  <si>
    <t>Are there restrictions on capital in-flows - long term?</t>
  </si>
  <si>
    <t>Are there restrictions on capital out-flows - short term?</t>
  </si>
  <si>
    <t>Are there restrictions on capital out-flows - long term?</t>
  </si>
  <si>
    <t>If yes, total number of banks allowed</t>
  </si>
  <si>
    <t>To give state-owned or national banks time to prepare for competition</t>
  </si>
  <si>
    <t>Excessive entry believed to threaten financial stability</t>
  </si>
  <si>
    <t>Inadequate regulatory or supervisory capacity</t>
  </si>
  <si>
    <t>Perception of no economic need for new banks</t>
  </si>
  <si>
    <t>Only on a reciprocal basis</t>
  </si>
  <si>
    <t>Must show economic benefit</t>
  </si>
  <si>
    <t>Approval unless contrary to the national interest</t>
  </si>
  <si>
    <t>Notification (pre or post) requirements</t>
  </si>
  <si>
    <t>No screening or approval requirements</t>
  </si>
  <si>
    <t xml:space="preserve">Which of the following legal forms of establishment are allowed for foreign banks? </t>
  </si>
  <si>
    <t>Subsidiaries</t>
  </si>
  <si>
    <t>Branches — able to lend against local capital</t>
  </si>
  <si>
    <t>Branches — able to lend against parent capital</t>
  </si>
  <si>
    <t>Representative offices</t>
  </si>
  <si>
    <t>Unable to raise funds domestically</t>
  </si>
  <si>
    <t xml:space="preserve">Limited in the amount that can be raised domestically (state absolute or % limit) </t>
  </si>
  <si>
    <t>Limited in the form that can be raised (eg only through deposits or local currency) (state form)</t>
  </si>
  <si>
    <t>Limited to raising funds from particular groups (eg only from non-resident entities in your country) (state group)</t>
  </si>
  <si>
    <t>Some or all fund raising must be conducted in subsidiaries (ie branches restricted to wholesale banking)</t>
  </si>
  <si>
    <t>Fund raising subject only to prudential restrictions</t>
  </si>
  <si>
    <t>Not allowed to lend to domestic borrowers</t>
  </si>
  <si>
    <t>Limited in the amount that can be lent domestically (state absolute or % limit)</t>
  </si>
  <si>
    <t>Limited in the form that can be lent (eg only through credit cards, not through consumer finance) (state form limitation)</t>
  </si>
  <si>
    <t xml:space="preserve">Directed to lend to particular groups (eg housing, small business, government, particular regions) (state group) </t>
  </si>
  <si>
    <t xml:space="preserve">Some or all lending must be conducted in subsidiaries </t>
  </si>
  <si>
    <t>Lending subject only to prudential restrictions</t>
  </si>
  <si>
    <t>1*</t>
  </si>
  <si>
    <t>Are there policy restrictions on new entry of domestic or foreign banks (see name on sheet for type)?</t>
  </si>
  <si>
    <t>Entry restricted?</t>
  </si>
  <si>
    <t>If entry of this type of bank (see name of sheet)  is restricted, what are the reasons provided by government?</t>
  </si>
  <si>
    <t>If entry by this type of bank (see name of sheet) is restricted by screening or needs tests (other than licensing requirements, which are covered later), what is the nature of the test?</t>
  </si>
  <si>
    <t>Are there restrictions on the ability of this type of bank (see name of sheet) to raise funds?</t>
  </si>
  <si>
    <t xml:space="preserve">Are there restrictions on the ability of this type of bank (see name of sheet) to lend? </t>
  </si>
  <si>
    <t>8, 9</t>
  </si>
  <si>
    <t>Settlement services (eg collection, payment)</t>
  </si>
  <si>
    <t>Securities activities (eg underwriting, dealing, brokering)</t>
  </si>
  <si>
    <t>Real estate business ( investment, development, management)</t>
  </si>
  <si>
    <t>Foreign exchange services</t>
  </si>
  <si>
    <t>Insurance</t>
  </si>
  <si>
    <t>Which of the following services are this type of bank (see name of sheet) permitted to provide domestically?</t>
  </si>
  <si>
    <t>What restrictions (if any) apply to expanding operations — street branches, offices and ATMs - for this type of bank (see name of sheet)</t>
  </si>
  <si>
    <t>One banking outlet with no new outlets permitted</t>
  </si>
  <si>
    <t>Number of outlets limited in number and/or location</t>
  </si>
  <si>
    <t>Expansion of outlets subject to non-prudential regulatory approval</t>
  </si>
  <si>
    <t xml:space="preserve">No restrictions </t>
  </si>
  <si>
    <t>c. Cross-border trade (Mode 1)</t>
  </si>
  <si>
    <t>b. Commercial presence (mode 3)</t>
  </si>
  <si>
    <t xml:space="preserve">Are foreign banks located abroad able to lend or raise funds in your country? </t>
  </si>
  <si>
    <t>Lending</t>
  </si>
  <si>
    <t xml:space="preserve">Limited in amount (state absolute or % limit) </t>
  </si>
  <si>
    <t>Limited in form (state form)</t>
  </si>
  <si>
    <t>Limited to specific groups (eg other banks, corporations) (state group)</t>
  </si>
  <si>
    <t>Permitted subject only to prudential restrictions</t>
  </si>
  <si>
    <t>Raising funds</t>
  </si>
  <si>
    <t>d. Consumption abroad (Mode 2)</t>
  </si>
  <si>
    <t>Can domestic residents purchase financial services while abroad?</t>
  </si>
  <si>
    <t>e.  Movement of natural persons (Mode 4)</t>
  </si>
  <si>
    <t xml:space="preserve"> Are there residency or nationality requirements or quotas for any of the following categories of personnel employed by locally established foreign financial banking services companies?</t>
  </si>
  <si>
    <t>Skilled workers</t>
  </si>
  <si>
    <t>Identify the categories of intra-corporate transferees whose entry and stay is subject to labour market tests?</t>
  </si>
  <si>
    <t xml:space="preserve">Are foreign banks located abroad able to provide the following services domestically? </t>
  </si>
  <si>
    <t>Cross-border settlement services</t>
  </si>
  <si>
    <t>Cross border securities business</t>
  </si>
  <si>
    <t>Cross-border foreign exchange business</t>
  </si>
  <si>
    <t>Cross-border insurance</t>
  </si>
  <si>
    <t>13*</t>
  </si>
  <si>
    <t>Identify the permitted length of long-term stay (in years) of foreign intra-corporate transferees.</t>
  </si>
  <si>
    <t>Identify the permitted length of short-term visit (in days) for foreign bank personnel.</t>
  </si>
  <si>
    <t>B.  Ownership</t>
  </si>
  <si>
    <t>Existing banks</t>
  </si>
  <si>
    <t>17,18</t>
  </si>
  <si>
    <t>Is private (for domestic banks) or foreign (for foreign banks) ownership in the provision of banking services allowed?</t>
  </si>
  <si>
    <t xml:space="preserve">Are there restrictions on ownership of non-financial firms by this type of bank (see name of sheet)? </t>
  </si>
  <si>
    <t>Not allowed to own non-financial firms</t>
  </si>
  <si>
    <t>Allowed to own less than 100% of non-financial firms</t>
  </si>
  <si>
    <r>
      <t xml:space="preserve">If the number of providers is </t>
    </r>
    <r>
      <rPr>
        <i/>
        <sz val="10"/>
        <rFont val="Times New Roman"/>
        <family val="1"/>
      </rPr>
      <t>not</t>
    </r>
    <r>
      <rPr>
        <sz val="10"/>
        <rFont val="Times New Roman"/>
        <family val="1"/>
      </rPr>
      <t xml:space="preserve"> limited by policy, specify the main conditions new entrants must fulfil to be registered/authorised/licensed for this type of bank (see name of sheet) </t>
    </r>
  </si>
  <si>
    <r>
      <t xml:space="preserve">If the number of providers </t>
    </r>
    <r>
      <rPr>
        <i/>
        <sz val="10"/>
        <rFont val="Times New Roman"/>
        <family val="1"/>
      </rPr>
      <t>is</t>
    </r>
    <r>
      <rPr>
        <sz val="10"/>
        <rFont val="Times New Roman"/>
        <family val="1"/>
      </rPr>
      <t xml:space="preserve"> limited by policy, through what mechanism are licenses allocated?</t>
    </r>
  </si>
  <si>
    <r>
      <t xml:space="preserve">Are the following interest rates </t>
    </r>
    <r>
      <rPr>
        <i/>
        <sz val="10"/>
        <rFont val="Times New Roman"/>
        <family val="1"/>
      </rPr>
      <t>set</t>
    </r>
    <r>
      <rPr>
        <sz val="10"/>
        <rFont val="Times New Roman"/>
        <family val="1"/>
      </rPr>
      <t xml:space="preserve"> by government for this type of bank (see name of sheet)? Do they need to be </t>
    </r>
    <r>
      <rPr>
        <i/>
        <sz val="10"/>
        <rFont val="Times New Roman"/>
        <family val="1"/>
      </rPr>
      <t xml:space="preserve">approved </t>
    </r>
    <r>
      <rPr>
        <sz val="10"/>
        <rFont val="Times New Roman"/>
        <family val="1"/>
      </rPr>
      <t xml:space="preserve">by government? </t>
    </r>
  </si>
  <si>
    <t xml:space="preserve">Table 3-1a. ERIA Trade in Services Sectoral Questionnaire (Banking Services):  Domestic Banks </t>
  </si>
  <si>
    <r>
      <rPr>
        <i/>
        <sz val="10"/>
        <rFont val="Times New Roman"/>
        <family val="1"/>
      </rPr>
      <t>Source</t>
    </r>
    <r>
      <rPr>
        <sz val="10"/>
        <rFont val="Times New Roman"/>
        <family val="1"/>
      </rPr>
      <t>:  Survey responses.</t>
    </r>
  </si>
  <si>
    <r>
      <rPr>
        <i/>
        <sz val="10"/>
        <rFont val="Times New Roman"/>
        <family val="1"/>
      </rPr>
      <t>Note</t>
    </r>
    <r>
      <rPr>
        <sz val="10"/>
        <rFont val="Times New Roman"/>
        <family val="1"/>
      </rPr>
      <t>:  * indicates question is not specific to a particular type of bank.</t>
    </r>
  </si>
  <si>
    <r>
      <t>Source</t>
    </r>
    <r>
      <rPr>
        <sz val="10"/>
        <rFont val="Times New Roman"/>
        <family val="1"/>
      </rPr>
      <t>:  Survey responses.</t>
    </r>
  </si>
  <si>
    <r>
      <rPr>
        <i/>
        <sz val="10"/>
        <rFont val="Times New Roman"/>
        <family val="1"/>
      </rPr>
      <t>Note</t>
    </r>
    <r>
      <rPr>
        <sz val="10"/>
        <rFont val="Times New Roman"/>
        <family val="1"/>
      </rPr>
      <t>:  Presented as Table 5 in Chapter 2.</t>
    </r>
  </si>
  <si>
    <r>
      <rPr>
        <i/>
        <sz val="10"/>
        <rFont val="Times New Roman"/>
        <family val="1"/>
      </rPr>
      <t>Source</t>
    </r>
    <r>
      <rPr>
        <sz val="10"/>
        <rFont val="Times New Roman"/>
        <family val="1"/>
      </rPr>
      <t>:  Survey responses.</t>
    </r>
  </si>
  <si>
    <r>
      <rPr>
        <i/>
        <sz val="10"/>
        <rFont val="Times New Roman"/>
        <family val="1"/>
      </rPr>
      <t>Note</t>
    </r>
    <r>
      <rPr>
        <sz val="10"/>
        <rFont val="Times New Roman"/>
        <family val="1"/>
      </rPr>
      <t>:  * indicates question is not specific to a particular type of bank.</t>
    </r>
  </si>
  <si>
    <r>
      <t>1</t>
    </r>
    <r>
      <rPr>
        <vertAlign val="superscript"/>
        <sz val="10"/>
        <rFont val="Times New Roman"/>
        <family val="1"/>
      </rPr>
      <t>st</t>
    </r>
    <r>
      <rPr>
        <sz val="10"/>
        <rFont val="Times New Roman"/>
        <family val="1"/>
      </rPr>
      <t xml:space="preserve"> round of negotiation in 1997, currently the 5</t>
    </r>
    <r>
      <rPr>
        <vertAlign val="superscript"/>
        <sz val="10"/>
        <rFont val="Times New Roman"/>
        <family val="1"/>
      </rPr>
      <t>th</t>
    </r>
    <r>
      <rPr>
        <sz val="10"/>
        <rFont val="Times New Roman"/>
        <family val="1"/>
      </rPr>
      <t xml:space="preserve"> round is on going.</t>
    </r>
  </si>
  <si>
    <r>
      <rPr>
        <i/>
        <sz val="10"/>
        <rFont val="Times New Roman"/>
        <family val="1"/>
      </rPr>
      <t>Source</t>
    </r>
    <r>
      <rPr>
        <sz val="10"/>
        <rFont val="Times New Roman"/>
        <family val="1"/>
      </rPr>
      <t>:  Survey responses.</t>
    </r>
  </si>
  <si>
    <r>
      <rPr>
        <i/>
        <sz val="10"/>
        <rFont val="Times New Roman"/>
        <family val="1"/>
      </rPr>
      <t>Note</t>
    </r>
    <r>
      <rPr>
        <sz val="10"/>
        <rFont val="Times New Roman"/>
        <family val="1"/>
      </rPr>
      <t>:  * indicates question is not specific to a particular type of bank.</t>
    </r>
  </si>
  <si>
    <t>Table 3-1b.  ERIA Trade in Services Sectoral Questionnaire (Banking Services):  Domestic Banks:  Index</t>
  </si>
  <si>
    <t>Table 3-2a.  ERIA Trade in Services Sectoral Questionnaire (Banking Services):  Foreign Banks</t>
  </si>
  <si>
    <t>Table 3-2b.  ERIA Trade in Services Sectoral Questionnaire (Banking Services):  Foreign Banks:  Index</t>
  </si>
  <si>
    <t>Table 3-3.  ERIA Trade in Services Sectoral Questionnaire (Banking Services): Trade Commitments</t>
  </si>
  <si>
    <t>Table 3-3.  ERIA Trade in Services Sectoral Questionnaire (Banking Services):  Country Summary</t>
  </si>
  <si>
    <t>Table 3-5.  Restrictions on Trade in Banking Services by Ownership Category and Mode of Delivery (per cent)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</si>
</sst>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46">
    <font>
      <sz val="10"/>
      <name val="Arial"/>
      <family val="2"/>
    </font>
    <font>
      <sz val="8"/>
      <name val="Arial"/>
      <family val="2"/>
    </font>
    <font>
      <sz val="10"/>
      <name val="Times New Roman"/>
      <family val="1"/>
    </font>
    <font>
      <u val="single"/>
      <sz val="10"/>
      <color indexed="12"/>
      <name val="Arial"/>
      <family val="2"/>
    </font>
    <font>
      <u val="single"/>
      <sz val="10"/>
      <color indexed="36"/>
      <name val="Arial"/>
      <family val="2"/>
    </font>
    <font>
      <b/>
      <sz val="12"/>
      <name val="Times New Roman"/>
      <family val="1"/>
    </font>
    <font>
      <i/>
      <sz val="10"/>
      <name val="Times New Roman"/>
      <family val="1"/>
    </font>
    <font>
      <b/>
      <u val="single"/>
      <sz val="10"/>
      <name val="Times New Roman"/>
      <family val="1"/>
    </font>
    <font>
      <sz val="17"/>
      <color indexed="10"/>
      <name val="Times New Roman"/>
      <family val="1"/>
    </font>
    <font>
      <b/>
      <sz val="10"/>
      <name val="Times New Roman"/>
      <family val="1"/>
    </font>
    <font>
      <vertAlign val="superscript"/>
      <sz val="10"/>
      <name val="Times New Roman"/>
      <family val="1"/>
    </font>
    <font>
      <sz val="10"/>
      <color indexed="63"/>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61">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0" fontId="2" fillId="0" borderId="0" xfId="0" applyFont="1" applyAlignment="1">
      <alignment vertical="top"/>
    </xf>
    <xf numFmtId="0" fontId="7" fillId="0" borderId="0" xfId="0" applyFont="1" applyAlignment="1">
      <alignment wrapText="1"/>
    </xf>
    <xf numFmtId="0" fontId="2" fillId="0" borderId="10" xfId="0" applyFont="1" applyBorder="1" applyAlignment="1">
      <alignment vertical="top"/>
    </xf>
    <xf numFmtId="0" fontId="2" fillId="0" borderId="10" xfId="0" applyFont="1" applyBorder="1" applyAlignment="1">
      <alignment wrapText="1"/>
    </xf>
    <xf numFmtId="0" fontId="2" fillId="0" borderId="10" xfId="0" applyFont="1" applyBorder="1" applyAlignment="1">
      <alignment/>
    </xf>
    <xf numFmtId="0" fontId="6"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quotePrefix="1">
      <alignment/>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Alignment="1">
      <alignment horizontal="left" wrapText="1" indent="1"/>
    </xf>
    <xf numFmtId="0" fontId="2" fillId="0" borderId="0" xfId="0" applyFont="1" applyAlignment="1">
      <alignment horizontal="left" indent="1"/>
    </xf>
    <xf numFmtId="0" fontId="2" fillId="0" borderId="0" xfId="0" applyFont="1" applyAlignment="1">
      <alignment horizontal="left"/>
    </xf>
    <xf numFmtId="9" fontId="2" fillId="0" borderId="0" xfId="0" applyNumberFormat="1" applyFont="1" applyAlignment="1">
      <alignment/>
    </xf>
    <xf numFmtId="0" fontId="2" fillId="0" borderId="0" xfId="0" applyNumberFormat="1" applyFont="1" applyAlignment="1">
      <alignment/>
    </xf>
    <xf numFmtId="0" fontId="8" fillId="0" borderId="0" xfId="0" applyFont="1" applyAlignment="1">
      <alignment/>
    </xf>
    <xf numFmtId="0" fontId="6" fillId="0" borderId="0" xfId="0" applyFont="1" applyAlignment="1">
      <alignment horizontal="left"/>
    </xf>
    <xf numFmtId="9" fontId="2" fillId="0" borderId="0" xfId="0" applyNumberFormat="1" applyFont="1" applyAlignment="1">
      <alignment/>
    </xf>
    <xf numFmtId="0" fontId="2" fillId="0" borderId="11" xfId="0" applyFont="1" applyBorder="1" applyAlignment="1">
      <alignment vertical="top"/>
    </xf>
    <xf numFmtId="0" fontId="2" fillId="0" borderId="11" xfId="0" applyFont="1" applyBorder="1" applyAlignment="1">
      <alignment wrapText="1"/>
    </xf>
    <xf numFmtId="0" fontId="2" fillId="0" borderId="11" xfId="0" applyFont="1" applyBorder="1" applyAlignment="1">
      <alignment/>
    </xf>
    <xf numFmtId="0" fontId="2" fillId="0" borderId="0" xfId="0" applyNumberFormat="1" applyFont="1" applyAlignment="1">
      <alignment/>
    </xf>
    <xf numFmtId="0" fontId="5" fillId="0" borderId="0" xfId="0" applyFont="1" applyAlignment="1">
      <alignment vertical="top"/>
    </xf>
    <xf numFmtId="1" fontId="2" fillId="0" borderId="0" xfId="0" applyNumberFormat="1" applyFont="1" applyAlignment="1">
      <alignment/>
    </xf>
    <xf numFmtId="0" fontId="9" fillId="0" borderId="0" xfId="0" applyFont="1" applyAlignment="1">
      <alignment vertical="top"/>
    </xf>
    <xf numFmtId="1" fontId="2" fillId="0" borderId="0" xfId="0" applyNumberFormat="1" applyFont="1" applyAlignment="1">
      <alignment wrapText="1"/>
    </xf>
    <xf numFmtId="0" fontId="9" fillId="0" borderId="0" xfId="0" applyFont="1" applyAlignment="1">
      <alignment/>
    </xf>
    <xf numFmtId="1" fontId="9" fillId="0" borderId="0" xfId="0" applyNumberFormat="1" applyFont="1" applyAlignment="1">
      <alignment wrapText="1"/>
    </xf>
    <xf numFmtId="0" fontId="9" fillId="0" borderId="11" xfId="0" applyFont="1" applyBorder="1" applyAlignment="1">
      <alignment/>
    </xf>
    <xf numFmtId="1" fontId="9" fillId="0" borderId="11" xfId="0" applyNumberFormat="1" applyFont="1" applyBorder="1" applyAlignment="1">
      <alignment wrapText="1"/>
    </xf>
    <xf numFmtId="0" fontId="2" fillId="0" borderId="11" xfId="0" applyFont="1" applyBorder="1" applyAlignment="1">
      <alignment/>
    </xf>
    <xf numFmtId="1" fontId="2" fillId="0" borderId="11" xfId="0" applyNumberFormat="1" applyFont="1" applyBorder="1" applyAlignment="1">
      <alignment/>
    </xf>
    <xf numFmtId="0" fontId="2" fillId="0" borderId="0" xfId="0" applyNumberFormat="1" applyFont="1" applyAlignment="1" quotePrefix="1">
      <alignment/>
    </xf>
    <xf numFmtId="1" fontId="2" fillId="0" borderId="0" xfId="0" applyNumberFormat="1" applyFont="1" applyAlignment="1">
      <alignment/>
    </xf>
    <xf numFmtId="0" fontId="2" fillId="0" borderId="0" xfId="0" applyFont="1" applyAlignment="1">
      <alignment vertical="top" wrapText="1"/>
    </xf>
    <xf numFmtId="0" fontId="11" fillId="0" borderId="0" xfId="0" applyFont="1" applyBorder="1" applyAlignment="1">
      <alignment vertical="top" wrapText="1"/>
    </xf>
    <xf numFmtId="15" fontId="2" fillId="0" borderId="0" xfId="0" applyNumberFormat="1" applyFont="1" applyBorder="1" applyAlignment="1">
      <alignment vertical="top" wrapText="1"/>
    </xf>
    <xf numFmtId="17" fontId="2" fillId="0" borderId="0" xfId="0" applyNumberFormat="1" applyFont="1" applyAlignment="1">
      <alignment vertical="top" wrapText="1"/>
    </xf>
    <xf numFmtId="0" fontId="11" fillId="0" borderId="0" xfId="0" applyFont="1" applyAlignment="1">
      <alignment vertical="top" wrapText="1"/>
    </xf>
    <xf numFmtId="0" fontId="6" fillId="0" borderId="12" xfId="0" applyFont="1" applyBorder="1" applyAlignment="1">
      <alignment vertical="top" wrapText="1"/>
    </xf>
    <xf numFmtId="0" fontId="2" fillId="0" borderId="13" xfId="0" applyFont="1" applyBorder="1" applyAlignment="1">
      <alignment/>
    </xf>
    <xf numFmtId="0" fontId="2" fillId="0" borderId="11" xfId="0" applyFont="1" applyBorder="1" applyAlignment="1">
      <alignment vertical="top" wrapText="1"/>
    </xf>
    <xf numFmtId="0" fontId="11" fillId="0" borderId="11" xfId="0" applyFont="1" applyBorder="1" applyAlignment="1">
      <alignment vertical="top" wrapText="1"/>
    </xf>
    <xf numFmtId="15" fontId="2" fillId="0" borderId="11" xfId="0" applyNumberFormat="1" applyFont="1" applyBorder="1" applyAlignment="1">
      <alignment vertical="top" wrapText="1"/>
    </xf>
    <xf numFmtId="0" fontId="7" fillId="0" borderId="0" xfId="0" applyFont="1" applyAlignment="1">
      <alignment/>
    </xf>
    <xf numFmtId="2" fontId="2" fillId="0" borderId="0" xfId="0" applyNumberFormat="1" applyFont="1" applyAlignment="1">
      <alignment wrapText="1"/>
    </xf>
    <xf numFmtId="0" fontId="9" fillId="0" borderId="0" xfId="0" applyFont="1" applyAlignment="1">
      <alignment wrapText="1"/>
    </xf>
    <xf numFmtId="2" fontId="9" fillId="0" borderId="0" xfId="0" applyNumberFormat="1" applyFont="1" applyAlignment="1">
      <alignment wrapText="1"/>
    </xf>
    <xf numFmtId="2" fontId="2" fillId="0" borderId="0" xfId="0" applyNumberFormat="1" applyFont="1" applyAlignment="1">
      <alignment/>
    </xf>
    <xf numFmtId="0" fontId="6" fillId="0" borderId="0" xfId="0" applyFont="1" applyAlignment="1">
      <alignment/>
    </xf>
    <xf numFmtId="0" fontId="2" fillId="0" borderId="10" xfId="0" applyFont="1" applyBorder="1" applyAlignment="1">
      <alignment/>
    </xf>
    <xf numFmtId="0" fontId="11" fillId="0" borderId="0" xfId="0" applyFont="1" applyBorder="1" applyAlignment="1">
      <alignment vertical="top" wrapText="1"/>
    </xf>
    <xf numFmtId="17" fontId="2" fillId="0" borderId="0" xfId="0" applyNumberFormat="1" applyFont="1" applyBorder="1" applyAlignment="1">
      <alignment vertical="top" wrapText="1"/>
    </xf>
    <xf numFmtId="15" fontId="2" fillId="0" borderId="0" xfId="0" applyNumberFormat="1" applyFont="1" applyBorder="1" applyAlignment="1">
      <alignment vertical="top" wrapText="1"/>
    </xf>
    <xf numFmtId="0" fontId="2" fillId="0" borderId="0"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70"/>
  <sheetViews>
    <sheetView tabSelected="1" zoomScale="75" zoomScaleNormal="75" zoomScalePageLayoutView="0" workbookViewId="0" topLeftCell="A1">
      <selection activeCell="B32" sqref="B32"/>
    </sheetView>
  </sheetViews>
  <sheetFormatPr defaultColWidth="9.140625" defaultRowHeight="12.75"/>
  <cols>
    <col min="1" max="1" width="6.7109375" style="5" customWidth="1"/>
    <col min="2" max="2" width="110.140625" style="11" customWidth="1"/>
    <col min="3" max="3" width="9.140625" style="11" customWidth="1"/>
    <col min="4" max="16384" width="9.140625" style="1" customWidth="1"/>
  </cols>
  <sheetData>
    <row r="1" spans="1:3" ht="15.75">
      <c r="A1" s="28" t="s">
        <v>312</v>
      </c>
      <c r="B1" s="6"/>
      <c r="C1" s="6"/>
    </row>
    <row r="2" spans="2:3" ht="12.75">
      <c r="B2" s="6"/>
      <c r="C2" s="6"/>
    </row>
    <row r="3" spans="1:12" ht="12.75">
      <c r="A3" s="7"/>
      <c r="B3" s="8"/>
      <c r="C3" s="8" t="s">
        <v>111</v>
      </c>
      <c r="D3" s="9" t="s">
        <v>199</v>
      </c>
      <c r="E3" s="9" t="s">
        <v>200</v>
      </c>
      <c r="F3" s="9" t="s">
        <v>201</v>
      </c>
      <c r="G3" s="9" t="s">
        <v>202</v>
      </c>
      <c r="H3" s="9" t="s">
        <v>203</v>
      </c>
      <c r="I3" s="9" t="s">
        <v>35</v>
      </c>
      <c r="J3" s="9" t="s">
        <v>204</v>
      </c>
      <c r="K3" s="9" t="s">
        <v>205</v>
      </c>
      <c r="L3" s="9" t="s">
        <v>206</v>
      </c>
    </row>
    <row r="5" spans="2:3" ht="12.75">
      <c r="B5" s="10" t="s">
        <v>228</v>
      </c>
      <c r="C5" s="10"/>
    </row>
    <row r="6" spans="2:3" ht="12.75">
      <c r="B6" s="10"/>
      <c r="C6" s="10"/>
    </row>
    <row r="7" spans="2:3" ht="12.75">
      <c r="B7" s="4" t="s">
        <v>227</v>
      </c>
      <c r="C7" s="4"/>
    </row>
    <row r="9" spans="1:12" ht="12.75">
      <c r="A9" s="5" t="s">
        <v>260</v>
      </c>
      <c r="B9" s="11" t="s">
        <v>229</v>
      </c>
      <c r="C9" s="1" t="s">
        <v>36</v>
      </c>
      <c r="D9" s="1" t="s">
        <v>36</v>
      </c>
      <c r="E9" s="1" t="s">
        <v>36</v>
      </c>
      <c r="F9" s="1" t="s">
        <v>36</v>
      </c>
      <c r="G9" s="1" t="s">
        <v>36</v>
      </c>
      <c r="H9" s="1" t="s">
        <v>36</v>
      </c>
      <c r="I9" s="1" t="s">
        <v>36</v>
      </c>
      <c r="J9" s="1" t="s">
        <v>36</v>
      </c>
      <c r="K9" s="1" t="s">
        <v>36</v>
      </c>
      <c r="L9" s="1" t="s">
        <v>36</v>
      </c>
    </row>
    <row r="10" spans="2:12" ht="12.75">
      <c r="B10" s="12" t="s">
        <v>230</v>
      </c>
      <c r="C10" s="1" t="s">
        <v>36</v>
      </c>
      <c r="D10" s="1" t="s">
        <v>36</v>
      </c>
      <c r="E10" s="1" t="s">
        <v>36</v>
      </c>
      <c r="F10" s="1" t="s">
        <v>36</v>
      </c>
      <c r="G10" s="1" t="s">
        <v>36</v>
      </c>
      <c r="H10" s="1" t="s">
        <v>36</v>
      </c>
      <c r="I10" s="1" t="s">
        <v>36</v>
      </c>
      <c r="J10" s="1" t="s">
        <v>36</v>
      </c>
      <c r="K10" s="1" t="s">
        <v>38</v>
      </c>
      <c r="L10" s="1" t="s">
        <v>36</v>
      </c>
    </row>
    <row r="11" spans="2:12" ht="12.75">
      <c r="B11" s="12" t="s">
        <v>231</v>
      </c>
      <c r="C11" s="1" t="s">
        <v>36</v>
      </c>
      <c r="D11" s="1" t="s">
        <v>36</v>
      </c>
      <c r="E11" s="1" t="s">
        <v>36</v>
      </c>
      <c r="F11" s="1" t="s">
        <v>36</v>
      </c>
      <c r="G11" s="1" t="s">
        <v>36</v>
      </c>
      <c r="H11" s="1" t="s">
        <v>38</v>
      </c>
      <c r="I11" s="1" t="s">
        <v>38</v>
      </c>
      <c r="J11" s="1" t="s">
        <v>36</v>
      </c>
      <c r="K11" s="1" t="s">
        <v>36</v>
      </c>
      <c r="L11" s="1" t="s">
        <v>36</v>
      </c>
    </row>
    <row r="12" spans="2:12" ht="12.75">
      <c r="B12" s="12" t="s">
        <v>232</v>
      </c>
      <c r="C12" s="1" t="s">
        <v>36</v>
      </c>
      <c r="D12" s="1" t="s">
        <v>36</v>
      </c>
      <c r="E12" s="1" t="s">
        <v>36</v>
      </c>
      <c r="F12" s="1" t="s">
        <v>36</v>
      </c>
      <c r="G12" s="1" t="s">
        <v>36</v>
      </c>
      <c r="H12" s="1" t="s">
        <v>38</v>
      </c>
      <c r="I12" s="1" t="s">
        <v>36</v>
      </c>
      <c r="J12" s="1" t="s">
        <v>36</v>
      </c>
      <c r="K12" s="1" t="s">
        <v>38</v>
      </c>
      <c r="L12" s="1" t="s">
        <v>36</v>
      </c>
    </row>
    <row r="13" spans="2:11" ht="12.75">
      <c r="B13" s="12" t="s">
        <v>207</v>
      </c>
      <c r="C13" s="12"/>
      <c r="F13" s="2" t="s">
        <v>156</v>
      </c>
      <c r="H13" s="13" t="s">
        <v>83</v>
      </c>
      <c r="I13" s="2" t="s">
        <v>87</v>
      </c>
      <c r="K13" s="14" t="s">
        <v>128</v>
      </c>
    </row>
    <row r="14" spans="2:11" ht="12.75">
      <c r="B14" s="12"/>
      <c r="C14" s="12"/>
      <c r="H14" s="2"/>
      <c r="K14" s="15"/>
    </row>
    <row r="15" spans="2:8" ht="12.75">
      <c r="B15" s="4" t="s">
        <v>280</v>
      </c>
      <c r="C15" s="4"/>
      <c r="H15" s="2"/>
    </row>
    <row r="16" spans="2:8" ht="12.75">
      <c r="B16" s="12"/>
      <c r="C16" s="12"/>
      <c r="H16" s="2"/>
    </row>
    <row r="17" spans="1:2" ht="12.75">
      <c r="A17" s="5">
        <v>2</v>
      </c>
      <c r="B17" s="11" t="s">
        <v>261</v>
      </c>
    </row>
    <row r="18" spans="2:12" ht="12.75">
      <c r="B18" s="16" t="s">
        <v>262</v>
      </c>
      <c r="C18" s="16" t="s">
        <v>36</v>
      </c>
      <c r="D18" s="1" t="s">
        <v>36</v>
      </c>
      <c r="E18" s="1" t="s">
        <v>36</v>
      </c>
      <c r="F18" s="1" t="s">
        <v>36</v>
      </c>
      <c r="G18" s="1" t="s">
        <v>36</v>
      </c>
      <c r="H18" s="1" t="s">
        <v>38</v>
      </c>
      <c r="I18" s="1" t="s">
        <v>36</v>
      </c>
      <c r="J18" s="1" t="s">
        <v>36</v>
      </c>
      <c r="K18" s="1" t="s">
        <v>38</v>
      </c>
      <c r="L18" s="1" t="s">
        <v>38</v>
      </c>
    </row>
    <row r="19" spans="2:12" ht="12.75">
      <c r="B19" s="16" t="s">
        <v>233</v>
      </c>
      <c r="C19" s="16"/>
      <c r="H19" s="1">
        <v>15</v>
      </c>
      <c r="L19" s="1">
        <v>38</v>
      </c>
    </row>
    <row r="20" spans="2:9" ht="12.75">
      <c r="B20" s="12" t="s">
        <v>207</v>
      </c>
      <c r="C20" s="12"/>
      <c r="D20" s="1" t="s">
        <v>37</v>
      </c>
      <c r="I20" s="2" t="s">
        <v>7</v>
      </c>
    </row>
    <row r="22" spans="1:3" ht="12.75">
      <c r="A22" s="5">
        <v>3</v>
      </c>
      <c r="B22" s="1" t="s">
        <v>263</v>
      </c>
      <c r="C22" s="1"/>
    </row>
    <row r="23" spans="2:12" ht="12.75">
      <c r="B23" s="17" t="s">
        <v>234</v>
      </c>
      <c r="C23" s="17"/>
      <c r="H23" s="1" t="s">
        <v>38</v>
      </c>
      <c r="L23" s="1" t="s">
        <v>38</v>
      </c>
    </row>
    <row r="24" spans="2:3" ht="12.75">
      <c r="B24" s="17" t="s">
        <v>208</v>
      </c>
      <c r="C24" s="17"/>
    </row>
    <row r="25" spans="2:3" ht="12.75">
      <c r="B25" s="17" t="s">
        <v>209</v>
      </c>
      <c r="C25" s="17"/>
    </row>
    <row r="26" spans="2:12" ht="12.75">
      <c r="B26" s="17" t="s">
        <v>235</v>
      </c>
      <c r="C26" s="17"/>
      <c r="K26" s="1" t="s">
        <v>38</v>
      </c>
      <c r="L26" s="1" t="s">
        <v>38</v>
      </c>
    </row>
    <row r="27" spans="2:12" ht="12.75">
      <c r="B27" s="17" t="s">
        <v>236</v>
      </c>
      <c r="C27" s="17"/>
      <c r="L27" s="1" t="s">
        <v>38</v>
      </c>
    </row>
    <row r="28" spans="2:3" ht="12.75">
      <c r="B28" s="17" t="s">
        <v>237</v>
      </c>
      <c r="C28" s="17"/>
    </row>
    <row r="29" spans="2:3" ht="12.75">
      <c r="B29" s="17" t="s">
        <v>210</v>
      </c>
      <c r="C29" s="17"/>
    </row>
    <row r="30" spans="2:3" ht="12.75">
      <c r="B30" s="17" t="s">
        <v>238</v>
      </c>
      <c r="C30" s="17"/>
    </row>
    <row r="31" spans="2:3" ht="12.75">
      <c r="B31" s="17" t="s">
        <v>211</v>
      </c>
      <c r="C31" s="17"/>
    </row>
    <row r="32" spans="2:3" ht="12.75">
      <c r="B32" s="18" t="s">
        <v>207</v>
      </c>
      <c r="C32" s="18"/>
    </row>
    <row r="33" spans="2:3" ht="12.75">
      <c r="B33" s="12"/>
      <c r="C33" s="12"/>
    </row>
    <row r="34" spans="1:2" ht="25.5">
      <c r="A34" s="5">
        <v>4</v>
      </c>
      <c r="B34" s="11" t="s">
        <v>264</v>
      </c>
    </row>
    <row r="35" spans="2:12" ht="12.75">
      <c r="B35" s="17" t="s">
        <v>239</v>
      </c>
      <c r="C35" s="17" t="s">
        <v>38</v>
      </c>
      <c r="H35" s="1" t="s">
        <v>38</v>
      </c>
      <c r="K35" s="1" t="s">
        <v>38</v>
      </c>
      <c r="L35" s="1" t="s">
        <v>38</v>
      </c>
    </row>
    <row r="36" spans="2:8" ht="12.75">
      <c r="B36" s="17" t="s">
        <v>240</v>
      </c>
      <c r="C36" s="17" t="s">
        <v>38</v>
      </c>
      <c r="H36" s="1" t="s">
        <v>38</v>
      </c>
    </row>
    <row r="37" spans="2:12" ht="12.75">
      <c r="B37" s="17" t="s">
        <v>241</v>
      </c>
      <c r="C37" s="17"/>
      <c r="L37" s="1" t="s">
        <v>38</v>
      </c>
    </row>
    <row r="38" spans="2:10" ht="12.75">
      <c r="B38" s="17" t="s">
        <v>242</v>
      </c>
      <c r="C38" s="17"/>
      <c r="D38" s="1" t="s">
        <v>38</v>
      </c>
      <c r="J38" s="1" t="s">
        <v>38</v>
      </c>
    </row>
    <row r="39" spans="2:4" ht="12.75">
      <c r="B39" s="18" t="s">
        <v>207</v>
      </c>
      <c r="C39" s="18"/>
      <c r="D39" s="1" t="s">
        <v>39</v>
      </c>
    </row>
    <row r="40" spans="2:3" ht="12.75">
      <c r="B40" s="12"/>
      <c r="C40" s="12"/>
    </row>
    <row r="41" spans="1:12" ht="12.75">
      <c r="A41" s="5">
        <v>5</v>
      </c>
      <c r="B41" s="1" t="s">
        <v>243</v>
      </c>
      <c r="C41" s="1" t="s">
        <v>40</v>
      </c>
      <c r="D41" s="1" t="s">
        <v>40</v>
      </c>
      <c r="E41" s="1" t="s">
        <v>40</v>
      </c>
      <c r="F41" s="1" t="s">
        <v>40</v>
      </c>
      <c r="G41" s="1" t="s">
        <v>40</v>
      </c>
      <c r="H41" s="1" t="s">
        <v>40</v>
      </c>
      <c r="I41" s="1" t="s">
        <v>40</v>
      </c>
      <c r="J41" s="1" t="s">
        <v>40</v>
      </c>
      <c r="K41" s="1" t="s">
        <v>40</v>
      </c>
      <c r="L41" s="1" t="s">
        <v>40</v>
      </c>
    </row>
    <row r="42" spans="2:3" ht="12.75">
      <c r="B42" s="17" t="s">
        <v>244</v>
      </c>
      <c r="C42" s="17"/>
    </row>
    <row r="43" spans="2:3" ht="12.75">
      <c r="B43" s="17" t="s">
        <v>245</v>
      </c>
      <c r="C43" s="17"/>
    </row>
    <row r="44" spans="2:3" ht="12.75">
      <c r="B44" s="17" t="s">
        <v>246</v>
      </c>
      <c r="C44" s="17"/>
    </row>
    <row r="45" spans="2:3" ht="12.75">
      <c r="B45" s="17" t="s">
        <v>247</v>
      </c>
      <c r="C45" s="17"/>
    </row>
    <row r="46" spans="2:3" ht="12.75">
      <c r="B46" s="12" t="s">
        <v>207</v>
      </c>
      <c r="C46" s="12"/>
    </row>
    <row r="47" spans="2:3" ht="12.75">
      <c r="B47" s="12"/>
      <c r="C47" s="12"/>
    </row>
    <row r="48" spans="1:4" ht="12.75">
      <c r="A48" s="5">
        <v>6</v>
      </c>
      <c r="B48" s="1" t="s">
        <v>265</v>
      </c>
      <c r="C48" s="1"/>
      <c r="D48" s="1" t="s">
        <v>36</v>
      </c>
    </row>
    <row r="49" spans="2:3" ht="12.75">
      <c r="B49" s="17" t="s">
        <v>248</v>
      </c>
      <c r="C49" s="17"/>
    </row>
    <row r="50" spans="2:3" ht="12.75">
      <c r="B50" s="17" t="s">
        <v>249</v>
      </c>
      <c r="C50" s="17"/>
    </row>
    <row r="51" spans="2:3" ht="12.75">
      <c r="B51" s="17" t="s">
        <v>250</v>
      </c>
      <c r="C51" s="17"/>
    </row>
    <row r="52" spans="2:3" ht="12.75">
      <c r="B52" s="17" t="s">
        <v>251</v>
      </c>
      <c r="C52" s="17"/>
    </row>
    <row r="53" spans="2:3" ht="12.75">
      <c r="B53" s="17" t="s">
        <v>252</v>
      </c>
      <c r="C53" s="17"/>
    </row>
    <row r="54" spans="2:12" ht="12.75">
      <c r="B54" s="17" t="s">
        <v>253</v>
      </c>
      <c r="C54" s="17" t="s">
        <v>38</v>
      </c>
      <c r="E54" s="1" t="s">
        <v>38</v>
      </c>
      <c r="H54" s="1" t="s">
        <v>38</v>
      </c>
      <c r="I54" s="1" t="s">
        <v>38</v>
      </c>
      <c r="J54" s="1" t="s">
        <v>38</v>
      </c>
      <c r="K54" s="1" t="s">
        <v>38</v>
      </c>
      <c r="L54" s="1" t="s">
        <v>38</v>
      </c>
    </row>
    <row r="55" spans="2:11" ht="12.75">
      <c r="B55" s="12" t="s">
        <v>207</v>
      </c>
      <c r="C55" s="12"/>
      <c r="K55" s="19"/>
    </row>
    <row r="57" spans="1:4" ht="12.75">
      <c r="A57" s="5">
        <v>7</v>
      </c>
      <c r="B57" s="1" t="s">
        <v>266</v>
      </c>
      <c r="C57" s="1"/>
      <c r="D57" s="1" t="s">
        <v>36</v>
      </c>
    </row>
    <row r="58" spans="2:3" ht="12.75">
      <c r="B58" s="17" t="s">
        <v>254</v>
      </c>
      <c r="C58" s="17"/>
    </row>
    <row r="59" spans="2:12" ht="12.75">
      <c r="B59" s="17" t="s">
        <v>255</v>
      </c>
      <c r="C59" s="17"/>
      <c r="I59" s="1" t="s">
        <v>38</v>
      </c>
      <c r="J59" s="20"/>
      <c r="K59" s="19"/>
      <c r="L59" s="1" t="s">
        <v>38</v>
      </c>
    </row>
    <row r="60" spans="2:10" ht="12.75">
      <c r="B60" s="17" t="s">
        <v>256</v>
      </c>
      <c r="C60" s="17"/>
      <c r="J60" s="20"/>
    </row>
    <row r="61" spans="2:10" ht="12.75">
      <c r="B61" s="17" t="s">
        <v>257</v>
      </c>
      <c r="C61" s="17"/>
      <c r="E61" s="1" t="s">
        <v>38</v>
      </c>
      <c r="I61" s="1" t="s">
        <v>38</v>
      </c>
      <c r="J61" s="20"/>
    </row>
    <row r="62" spans="2:10" ht="12.75">
      <c r="B62" s="17" t="s">
        <v>258</v>
      </c>
      <c r="C62" s="17"/>
      <c r="J62" s="20"/>
    </row>
    <row r="63" spans="2:11" ht="12.75">
      <c r="B63" s="17" t="s">
        <v>259</v>
      </c>
      <c r="C63" s="17" t="s">
        <v>38</v>
      </c>
      <c r="H63" s="1" t="s">
        <v>38</v>
      </c>
      <c r="J63" s="20" t="s">
        <v>38</v>
      </c>
      <c r="K63" s="1" t="s">
        <v>38</v>
      </c>
    </row>
    <row r="64" spans="2:12" ht="12.75">
      <c r="B64" s="12" t="s">
        <v>207</v>
      </c>
      <c r="C64" s="12"/>
      <c r="E64" s="1" t="s">
        <v>152</v>
      </c>
      <c r="I64" s="2" t="s">
        <v>0</v>
      </c>
      <c r="J64" s="20"/>
      <c r="L64" s="1" t="s">
        <v>189</v>
      </c>
    </row>
    <row r="65" spans="2:3" ht="12.75">
      <c r="B65" s="12"/>
      <c r="C65" s="12"/>
    </row>
    <row r="66" spans="1:3" ht="12.75" customHeight="1">
      <c r="A66" s="5" t="s">
        <v>267</v>
      </c>
      <c r="B66" s="1" t="s">
        <v>273</v>
      </c>
      <c r="C66" s="1"/>
    </row>
    <row r="67" spans="2:12" ht="12.75">
      <c r="B67" s="17" t="s">
        <v>268</v>
      </c>
      <c r="C67" s="17" t="s">
        <v>41</v>
      </c>
      <c r="D67" s="1" t="s">
        <v>41</v>
      </c>
      <c r="E67" s="1" t="s">
        <v>41</v>
      </c>
      <c r="F67" s="1" t="s">
        <v>49</v>
      </c>
      <c r="G67" s="1" t="s">
        <v>41</v>
      </c>
      <c r="H67" s="1" t="s">
        <v>41</v>
      </c>
      <c r="I67" s="1" t="s">
        <v>41</v>
      </c>
      <c r="J67" s="1" t="s">
        <v>41</v>
      </c>
      <c r="K67" s="1" t="s">
        <v>41</v>
      </c>
      <c r="L67" s="1" t="s">
        <v>41</v>
      </c>
    </row>
    <row r="68" spans="2:12" ht="12.75">
      <c r="B68" s="17" t="s">
        <v>269</v>
      </c>
      <c r="C68" s="17" t="s">
        <v>41</v>
      </c>
      <c r="D68" s="1" t="s">
        <v>41</v>
      </c>
      <c r="E68" s="1" t="s">
        <v>90</v>
      </c>
      <c r="F68" s="1" t="s">
        <v>42</v>
      </c>
      <c r="G68" s="1" t="s">
        <v>41</v>
      </c>
      <c r="H68" s="1" t="s">
        <v>42</v>
      </c>
      <c r="I68" s="1" t="s">
        <v>41</v>
      </c>
      <c r="J68" s="1" t="s">
        <v>41</v>
      </c>
      <c r="K68" s="1" t="s">
        <v>90</v>
      </c>
      <c r="L68" s="1" t="s">
        <v>90</v>
      </c>
    </row>
    <row r="69" spans="2:12" ht="12.75">
      <c r="B69" s="17" t="s">
        <v>270</v>
      </c>
      <c r="C69" s="17" t="s">
        <v>41</v>
      </c>
      <c r="D69" s="1" t="s">
        <v>41</v>
      </c>
      <c r="E69" s="1" t="s">
        <v>41</v>
      </c>
      <c r="F69" s="1" t="s">
        <v>42</v>
      </c>
      <c r="G69" s="1" t="s">
        <v>41</v>
      </c>
      <c r="H69" s="1" t="s">
        <v>42</v>
      </c>
      <c r="I69" s="1" t="s">
        <v>42</v>
      </c>
      <c r="J69" s="1" t="s">
        <v>42</v>
      </c>
      <c r="K69" s="1" t="s">
        <v>90</v>
      </c>
      <c r="L69" s="1" t="s">
        <v>90</v>
      </c>
    </row>
    <row r="70" spans="2:12" ht="12.75">
      <c r="B70" s="17" t="s">
        <v>271</v>
      </c>
      <c r="C70" s="17" t="s">
        <v>41</v>
      </c>
      <c r="D70" s="1" t="s">
        <v>41</v>
      </c>
      <c r="E70" s="1" t="s">
        <v>49</v>
      </c>
      <c r="F70" s="1" t="s">
        <v>49</v>
      </c>
      <c r="G70" s="1" t="s">
        <v>41</v>
      </c>
      <c r="H70" s="1" t="s">
        <v>42</v>
      </c>
      <c r="I70" s="1" t="s">
        <v>41</v>
      </c>
      <c r="J70" s="1" t="s">
        <v>41</v>
      </c>
      <c r="K70" s="1" t="s">
        <v>49</v>
      </c>
      <c r="L70" s="1" t="s">
        <v>49</v>
      </c>
    </row>
    <row r="71" spans="2:12" ht="12.75">
      <c r="B71" s="17" t="s">
        <v>272</v>
      </c>
      <c r="C71" s="17" t="s">
        <v>90</v>
      </c>
      <c r="D71" s="1" t="s">
        <v>42</v>
      </c>
      <c r="E71" s="1" t="s">
        <v>42</v>
      </c>
      <c r="F71" s="1" t="s">
        <v>42</v>
      </c>
      <c r="G71" s="1" t="s">
        <v>41</v>
      </c>
      <c r="H71" s="1" t="s">
        <v>42</v>
      </c>
      <c r="I71" s="1" t="s">
        <v>41</v>
      </c>
      <c r="J71" s="1" t="s">
        <v>41</v>
      </c>
      <c r="K71" s="1" t="s">
        <v>90</v>
      </c>
      <c r="L71" s="1" t="s">
        <v>90</v>
      </c>
    </row>
    <row r="72" spans="2:12" ht="12.75">
      <c r="B72" s="12" t="s">
        <v>207</v>
      </c>
      <c r="C72" s="12"/>
      <c r="E72" s="1" t="s">
        <v>137</v>
      </c>
      <c r="I72" s="1" t="s">
        <v>89</v>
      </c>
      <c r="L72" s="1" t="s">
        <v>135</v>
      </c>
    </row>
    <row r="73" spans="2:3" ht="12.75">
      <c r="B73" s="12"/>
      <c r="C73" s="12"/>
    </row>
    <row r="74" spans="1:3" ht="12.75">
      <c r="A74" s="5">
        <v>10</v>
      </c>
      <c r="B74" s="1" t="s">
        <v>274</v>
      </c>
      <c r="C74" s="1"/>
    </row>
    <row r="75" spans="2:3" ht="12.75">
      <c r="B75" s="17" t="s">
        <v>275</v>
      </c>
      <c r="C75" s="17"/>
    </row>
    <row r="76" spans="2:8" ht="12.75">
      <c r="B76" s="17" t="s">
        <v>276</v>
      </c>
      <c r="C76" s="17"/>
      <c r="E76" s="1" t="s">
        <v>38</v>
      </c>
      <c r="H76" s="1" t="s">
        <v>38</v>
      </c>
    </row>
    <row r="77" spans="2:12" ht="12.75">
      <c r="B77" s="17" t="s">
        <v>277</v>
      </c>
      <c r="C77" s="17" t="s">
        <v>38</v>
      </c>
      <c r="D77" s="1" t="s">
        <v>38</v>
      </c>
      <c r="I77" s="1" t="s">
        <v>38</v>
      </c>
      <c r="L77" s="1" t="s">
        <v>38</v>
      </c>
    </row>
    <row r="78" spans="2:10" ht="12.75">
      <c r="B78" s="17" t="s">
        <v>278</v>
      </c>
      <c r="C78" s="17"/>
      <c r="F78" s="1" t="s">
        <v>38</v>
      </c>
      <c r="G78" s="1" t="s">
        <v>38</v>
      </c>
      <c r="J78" s="1" t="s">
        <v>38</v>
      </c>
    </row>
    <row r="79" spans="2:5" ht="12.75">
      <c r="B79" s="12" t="s">
        <v>207</v>
      </c>
      <c r="C79" s="12"/>
      <c r="E79" s="1" t="s">
        <v>138</v>
      </c>
    </row>
    <row r="80" spans="2:3" ht="12.75">
      <c r="B80" s="12"/>
      <c r="C80" s="12"/>
    </row>
    <row r="81" spans="2:3" ht="12.75">
      <c r="B81" s="4" t="s">
        <v>279</v>
      </c>
      <c r="C81" s="4"/>
    </row>
    <row r="82" spans="2:3" ht="12.75">
      <c r="B82" s="12"/>
      <c r="C82" s="12"/>
    </row>
    <row r="83" spans="1:12" ht="12.75">
      <c r="A83" s="5">
        <v>11</v>
      </c>
      <c r="B83" s="1" t="s">
        <v>281</v>
      </c>
      <c r="C83" s="1" t="s">
        <v>40</v>
      </c>
      <c r="D83" s="1" t="s">
        <v>40</v>
      </c>
      <c r="E83" s="1" t="s">
        <v>40</v>
      </c>
      <c r="F83" s="1" t="s">
        <v>40</v>
      </c>
      <c r="G83" s="1" t="s">
        <v>40</v>
      </c>
      <c r="H83" s="1" t="s">
        <v>40</v>
      </c>
      <c r="I83" s="1" t="s">
        <v>40</v>
      </c>
      <c r="J83" s="1" t="s">
        <v>40</v>
      </c>
      <c r="K83" s="1" t="s">
        <v>40</v>
      </c>
      <c r="L83" s="1" t="s">
        <v>40</v>
      </c>
    </row>
    <row r="84" spans="2:12" ht="12.75">
      <c r="B84" s="1" t="s">
        <v>282</v>
      </c>
      <c r="C84" s="1" t="s">
        <v>40</v>
      </c>
      <c r="D84" s="1" t="s">
        <v>40</v>
      </c>
      <c r="E84" s="1" t="s">
        <v>40</v>
      </c>
      <c r="F84" s="1" t="s">
        <v>40</v>
      </c>
      <c r="G84" s="1" t="s">
        <v>40</v>
      </c>
      <c r="H84" s="1" t="s">
        <v>40</v>
      </c>
      <c r="I84" s="1" t="s">
        <v>40</v>
      </c>
      <c r="J84" s="1" t="s">
        <v>40</v>
      </c>
      <c r="K84" s="1" t="s">
        <v>40</v>
      </c>
      <c r="L84" s="1" t="s">
        <v>40</v>
      </c>
    </row>
    <row r="85" spans="2:12" ht="12.75">
      <c r="B85" s="17" t="s">
        <v>219</v>
      </c>
      <c r="C85" s="1" t="s">
        <v>40</v>
      </c>
      <c r="D85" s="1" t="s">
        <v>40</v>
      </c>
      <c r="E85" s="1" t="s">
        <v>40</v>
      </c>
      <c r="F85" s="1" t="s">
        <v>40</v>
      </c>
      <c r="G85" s="1" t="s">
        <v>40</v>
      </c>
      <c r="H85" s="1" t="s">
        <v>40</v>
      </c>
      <c r="I85" s="1" t="s">
        <v>40</v>
      </c>
      <c r="J85" s="1" t="s">
        <v>40</v>
      </c>
      <c r="K85" s="1" t="s">
        <v>40</v>
      </c>
      <c r="L85" s="1" t="s">
        <v>40</v>
      </c>
    </row>
    <row r="86" spans="2:12" ht="12.75">
      <c r="B86" s="17" t="s">
        <v>283</v>
      </c>
      <c r="C86" s="1" t="s">
        <v>40</v>
      </c>
      <c r="D86" s="1" t="s">
        <v>40</v>
      </c>
      <c r="E86" s="1" t="s">
        <v>40</v>
      </c>
      <c r="F86" s="1" t="s">
        <v>40</v>
      </c>
      <c r="G86" s="1" t="s">
        <v>40</v>
      </c>
      <c r="H86" s="1" t="s">
        <v>40</v>
      </c>
      <c r="I86" s="1" t="s">
        <v>40</v>
      </c>
      <c r="J86" s="1" t="s">
        <v>40</v>
      </c>
      <c r="K86" s="1" t="s">
        <v>40</v>
      </c>
      <c r="L86" s="1" t="s">
        <v>40</v>
      </c>
    </row>
    <row r="87" spans="2:12" ht="12.75">
      <c r="B87" s="17" t="s">
        <v>284</v>
      </c>
      <c r="C87" s="1" t="s">
        <v>40</v>
      </c>
      <c r="D87" s="1" t="s">
        <v>40</v>
      </c>
      <c r="E87" s="1" t="s">
        <v>40</v>
      </c>
      <c r="F87" s="1" t="s">
        <v>40</v>
      </c>
      <c r="G87" s="1" t="s">
        <v>40</v>
      </c>
      <c r="H87" s="1" t="s">
        <v>40</v>
      </c>
      <c r="I87" s="1" t="s">
        <v>40</v>
      </c>
      <c r="J87" s="1" t="s">
        <v>40</v>
      </c>
      <c r="K87" s="1" t="s">
        <v>40</v>
      </c>
      <c r="L87" s="1" t="s">
        <v>40</v>
      </c>
    </row>
    <row r="88" spans="2:12" ht="12.75">
      <c r="B88" s="17" t="s">
        <v>285</v>
      </c>
      <c r="C88" s="1" t="s">
        <v>40</v>
      </c>
      <c r="D88" s="1" t="s">
        <v>40</v>
      </c>
      <c r="E88" s="1" t="s">
        <v>40</v>
      </c>
      <c r="F88" s="1" t="s">
        <v>40</v>
      </c>
      <c r="G88" s="1" t="s">
        <v>40</v>
      </c>
      <c r="H88" s="1" t="s">
        <v>40</v>
      </c>
      <c r="I88" s="1" t="s">
        <v>40</v>
      </c>
      <c r="J88" s="1" t="s">
        <v>40</v>
      </c>
      <c r="K88" s="1" t="s">
        <v>40</v>
      </c>
      <c r="L88" s="1" t="s">
        <v>40</v>
      </c>
    </row>
    <row r="89" spans="2:12" ht="12.75">
      <c r="B89" s="17" t="s">
        <v>286</v>
      </c>
      <c r="C89" s="1" t="s">
        <v>40</v>
      </c>
      <c r="D89" s="1" t="s">
        <v>40</v>
      </c>
      <c r="E89" s="1" t="s">
        <v>40</v>
      </c>
      <c r="F89" s="1" t="s">
        <v>40</v>
      </c>
      <c r="G89" s="1" t="s">
        <v>40</v>
      </c>
      <c r="H89" s="1" t="s">
        <v>40</v>
      </c>
      <c r="I89" s="1" t="s">
        <v>40</v>
      </c>
      <c r="J89" s="1" t="s">
        <v>40</v>
      </c>
      <c r="K89" s="1" t="s">
        <v>40</v>
      </c>
      <c r="L89" s="1" t="s">
        <v>40</v>
      </c>
    </row>
    <row r="90" spans="2:12" ht="12.75">
      <c r="B90" s="1" t="s">
        <v>287</v>
      </c>
      <c r="C90" s="1" t="s">
        <v>40</v>
      </c>
      <c r="D90" s="1" t="s">
        <v>40</v>
      </c>
      <c r="E90" s="1" t="s">
        <v>40</v>
      </c>
      <c r="F90" s="1" t="s">
        <v>40</v>
      </c>
      <c r="G90" s="1" t="s">
        <v>40</v>
      </c>
      <c r="H90" s="1" t="s">
        <v>40</v>
      </c>
      <c r="I90" s="1" t="s">
        <v>40</v>
      </c>
      <c r="J90" s="1" t="s">
        <v>40</v>
      </c>
      <c r="K90" s="1" t="s">
        <v>40</v>
      </c>
      <c r="L90" s="1" t="s">
        <v>40</v>
      </c>
    </row>
    <row r="91" spans="2:12" ht="12.75">
      <c r="B91" s="17" t="s">
        <v>219</v>
      </c>
      <c r="C91" s="1" t="s">
        <v>40</v>
      </c>
      <c r="D91" s="1" t="s">
        <v>40</v>
      </c>
      <c r="E91" s="1" t="s">
        <v>40</v>
      </c>
      <c r="F91" s="1" t="s">
        <v>40</v>
      </c>
      <c r="G91" s="1" t="s">
        <v>40</v>
      </c>
      <c r="H91" s="1" t="s">
        <v>40</v>
      </c>
      <c r="I91" s="1" t="s">
        <v>40</v>
      </c>
      <c r="J91" s="1" t="s">
        <v>40</v>
      </c>
      <c r="K91" s="1" t="s">
        <v>40</v>
      </c>
      <c r="L91" s="1" t="s">
        <v>40</v>
      </c>
    </row>
    <row r="92" spans="2:12" ht="12.75">
      <c r="B92" s="17" t="s">
        <v>283</v>
      </c>
      <c r="C92" s="1" t="s">
        <v>40</v>
      </c>
      <c r="D92" s="1" t="s">
        <v>40</v>
      </c>
      <c r="E92" s="1" t="s">
        <v>40</v>
      </c>
      <c r="F92" s="1" t="s">
        <v>40</v>
      </c>
      <c r="G92" s="1" t="s">
        <v>40</v>
      </c>
      <c r="H92" s="1" t="s">
        <v>40</v>
      </c>
      <c r="I92" s="1" t="s">
        <v>40</v>
      </c>
      <c r="J92" s="1" t="s">
        <v>40</v>
      </c>
      <c r="K92" s="1" t="s">
        <v>40</v>
      </c>
      <c r="L92" s="1" t="s">
        <v>40</v>
      </c>
    </row>
    <row r="93" spans="2:12" ht="12.75">
      <c r="B93" s="17" t="s">
        <v>284</v>
      </c>
      <c r="C93" s="1" t="s">
        <v>40</v>
      </c>
      <c r="D93" s="1" t="s">
        <v>40</v>
      </c>
      <c r="E93" s="1" t="s">
        <v>40</v>
      </c>
      <c r="F93" s="1" t="s">
        <v>40</v>
      </c>
      <c r="G93" s="1" t="s">
        <v>40</v>
      </c>
      <c r="H93" s="1" t="s">
        <v>40</v>
      </c>
      <c r="I93" s="1" t="s">
        <v>40</v>
      </c>
      <c r="J93" s="1" t="s">
        <v>40</v>
      </c>
      <c r="K93" s="1" t="s">
        <v>40</v>
      </c>
      <c r="L93" s="1" t="s">
        <v>40</v>
      </c>
    </row>
    <row r="94" spans="2:12" ht="12.75">
      <c r="B94" s="17" t="s">
        <v>285</v>
      </c>
      <c r="C94" s="1" t="s">
        <v>40</v>
      </c>
      <c r="D94" s="1" t="s">
        <v>40</v>
      </c>
      <c r="E94" s="1" t="s">
        <v>40</v>
      </c>
      <c r="F94" s="1" t="s">
        <v>40</v>
      </c>
      <c r="G94" s="1" t="s">
        <v>40</v>
      </c>
      <c r="H94" s="1" t="s">
        <v>40</v>
      </c>
      <c r="I94" s="1" t="s">
        <v>40</v>
      </c>
      <c r="J94" s="1" t="s">
        <v>40</v>
      </c>
      <c r="K94" s="1" t="s">
        <v>40</v>
      </c>
      <c r="L94" s="1" t="s">
        <v>40</v>
      </c>
    </row>
    <row r="95" spans="2:12" ht="12.75">
      <c r="B95" s="17" t="s">
        <v>286</v>
      </c>
      <c r="C95" s="1" t="s">
        <v>40</v>
      </c>
      <c r="D95" s="1" t="s">
        <v>40</v>
      </c>
      <c r="E95" s="1" t="s">
        <v>40</v>
      </c>
      <c r="F95" s="1" t="s">
        <v>40</v>
      </c>
      <c r="G95" s="1" t="s">
        <v>40</v>
      </c>
      <c r="H95" s="1" t="s">
        <v>40</v>
      </c>
      <c r="I95" s="1" t="s">
        <v>40</v>
      </c>
      <c r="J95" s="1" t="s">
        <v>40</v>
      </c>
      <c r="K95" s="1" t="s">
        <v>40</v>
      </c>
      <c r="L95" s="1" t="s">
        <v>40</v>
      </c>
    </row>
    <row r="96" spans="2:3" ht="12.75">
      <c r="B96" s="12" t="s">
        <v>207</v>
      </c>
      <c r="C96" s="12"/>
    </row>
    <row r="97" spans="2:3" ht="12.75">
      <c r="B97" s="12"/>
      <c r="C97" s="12"/>
    </row>
    <row r="98" spans="1:12" ht="12.75">
      <c r="A98" s="5">
        <v>12</v>
      </c>
      <c r="B98" s="1" t="s">
        <v>294</v>
      </c>
      <c r="C98" s="1" t="s">
        <v>40</v>
      </c>
      <c r="D98" s="1" t="s">
        <v>40</v>
      </c>
      <c r="E98" s="1" t="s">
        <v>40</v>
      </c>
      <c r="F98" s="1" t="s">
        <v>40</v>
      </c>
      <c r="G98" s="1" t="s">
        <v>40</v>
      </c>
      <c r="H98" s="1" t="s">
        <v>40</v>
      </c>
      <c r="I98" s="1" t="s">
        <v>40</v>
      </c>
      <c r="J98" s="1" t="s">
        <v>40</v>
      </c>
      <c r="K98" s="1" t="s">
        <v>40</v>
      </c>
      <c r="L98" s="1" t="s">
        <v>40</v>
      </c>
    </row>
    <row r="99" spans="2:12" ht="12.75">
      <c r="B99" s="17" t="s">
        <v>295</v>
      </c>
      <c r="C99" s="1" t="s">
        <v>40</v>
      </c>
      <c r="D99" s="1" t="s">
        <v>40</v>
      </c>
      <c r="E99" s="1" t="s">
        <v>40</v>
      </c>
      <c r="F99" s="1" t="s">
        <v>40</v>
      </c>
      <c r="G99" s="1" t="s">
        <v>40</v>
      </c>
      <c r="H99" s="1" t="s">
        <v>40</v>
      </c>
      <c r="I99" s="1" t="s">
        <v>40</v>
      </c>
      <c r="J99" s="1" t="s">
        <v>40</v>
      </c>
      <c r="K99" s="1" t="s">
        <v>40</v>
      </c>
      <c r="L99" s="1" t="s">
        <v>40</v>
      </c>
    </row>
    <row r="100" spans="2:12" ht="12.75">
      <c r="B100" s="17" t="s">
        <v>296</v>
      </c>
      <c r="C100" s="1" t="s">
        <v>40</v>
      </c>
      <c r="D100" s="1" t="s">
        <v>40</v>
      </c>
      <c r="E100" s="1" t="s">
        <v>40</v>
      </c>
      <c r="F100" s="1" t="s">
        <v>40</v>
      </c>
      <c r="G100" s="1" t="s">
        <v>40</v>
      </c>
      <c r="H100" s="1" t="s">
        <v>40</v>
      </c>
      <c r="I100" s="1" t="s">
        <v>40</v>
      </c>
      <c r="J100" s="1" t="s">
        <v>40</v>
      </c>
      <c r="K100" s="1" t="s">
        <v>40</v>
      </c>
      <c r="L100" s="1" t="s">
        <v>40</v>
      </c>
    </row>
    <row r="101" spans="2:12" ht="12.75">
      <c r="B101" s="17" t="s">
        <v>297</v>
      </c>
      <c r="C101" s="1" t="s">
        <v>40</v>
      </c>
      <c r="D101" s="1" t="s">
        <v>40</v>
      </c>
      <c r="E101" s="1" t="s">
        <v>40</v>
      </c>
      <c r="F101" s="1" t="s">
        <v>40</v>
      </c>
      <c r="G101" s="1" t="s">
        <v>40</v>
      </c>
      <c r="H101" s="1" t="s">
        <v>40</v>
      </c>
      <c r="I101" s="1" t="s">
        <v>40</v>
      </c>
      <c r="J101" s="1" t="s">
        <v>40</v>
      </c>
      <c r="K101" s="1" t="s">
        <v>40</v>
      </c>
      <c r="L101" s="1" t="s">
        <v>40</v>
      </c>
    </row>
    <row r="102" spans="2:12" ht="12.75">
      <c r="B102" s="17" t="s">
        <v>298</v>
      </c>
      <c r="C102" s="1" t="s">
        <v>40</v>
      </c>
      <c r="D102" s="1" t="s">
        <v>40</v>
      </c>
      <c r="E102" s="1" t="s">
        <v>40</v>
      </c>
      <c r="F102" s="1" t="s">
        <v>40</v>
      </c>
      <c r="G102" s="1" t="s">
        <v>40</v>
      </c>
      <c r="H102" s="1" t="s">
        <v>40</v>
      </c>
      <c r="I102" s="1" t="s">
        <v>40</v>
      </c>
      <c r="J102" s="1" t="s">
        <v>40</v>
      </c>
      <c r="K102" s="1" t="s">
        <v>40</v>
      </c>
      <c r="L102" s="1" t="s">
        <v>40</v>
      </c>
    </row>
    <row r="103" spans="2:3" ht="12.75">
      <c r="B103" s="12" t="s">
        <v>207</v>
      </c>
      <c r="C103" s="12"/>
    </row>
    <row r="104" spans="2:3" ht="12.75">
      <c r="B104" s="12"/>
      <c r="C104" s="12"/>
    </row>
    <row r="105" spans="2:3" ht="12.75">
      <c r="B105" s="4" t="s">
        <v>288</v>
      </c>
      <c r="C105" s="4"/>
    </row>
    <row r="106" spans="2:3" ht="12.75">
      <c r="B106" s="12"/>
      <c r="C106" s="12"/>
    </row>
    <row r="107" spans="1:3" ht="12.75">
      <c r="A107" s="5" t="s">
        <v>299</v>
      </c>
      <c r="B107" s="1" t="s">
        <v>289</v>
      </c>
      <c r="C107" s="1"/>
    </row>
    <row r="108" spans="2:8" ht="12.75">
      <c r="B108" s="17" t="s">
        <v>219</v>
      </c>
      <c r="C108" s="17"/>
      <c r="H108" s="1" t="s">
        <v>38</v>
      </c>
    </row>
    <row r="109" spans="2:12" ht="12.75">
      <c r="B109" s="17" t="s">
        <v>220</v>
      </c>
      <c r="C109" s="17"/>
      <c r="I109" s="1" t="s">
        <v>38</v>
      </c>
      <c r="L109" s="1" t="s">
        <v>38</v>
      </c>
    </row>
    <row r="110" spans="2:9" ht="12.75">
      <c r="B110" s="17" t="s">
        <v>221</v>
      </c>
      <c r="C110" s="17"/>
      <c r="I110" s="1" t="s">
        <v>38</v>
      </c>
    </row>
    <row r="111" spans="2:11" ht="12.75">
      <c r="B111" s="17" t="s">
        <v>212</v>
      </c>
      <c r="C111" s="17" t="s">
        <v>38</v>
      </c>
      <c r="D111" s="1" t="s">
        <v>38</v>
      </c>
      <c r="F111" s="1" t="s">
        <v>38</v>
      </c>
      <c r="J111" s="1" t="s">
        <v>38</v>
      </c>
      <c r="K111" s="1" t="s">
        <v>38</v>
      </c>
    </row>
    <row r="112" spans="2:6" ht="12.75">
      <c r="B112" s="12" t="s">
        <v>207</v>
      </c>
      <c r="C112" s="12"/>
      <c r="F112" s="1" t="s">
        <v>52</v>
      </c>
    </row>
    <row r="113" spans="2:3" ht="12.75">
      <c r="B113" s="12"/>
      <c r="C113" s="12"/>
    </row>
    <row r="114" spans="2:3" ht="12.75">
      <c r="B114" s="4" t="s">
        <v>290</v>
      </c>
      <c r="C114" s="4"/>
    </row>
    <row r="115" spans="2:3" ht="12.75">
      <c r="B115" s="12"/>
      <c r="C115" s="12"/>
    </row>
    <row r="116" spans="1:12" ht="25.5">
      <c r="A116" s="5">
        <v>14</v>
      </c>
      <c r="B116" s="11" t="s">
        <v>291</v>
      </c>
      <c r="C116" s="1" t="s">
        <v>40</v>
      </c>
      <c r="D116" s="1" t="s">
        <v>40</v>
      </c>
      <c r="E116" s="1" t="s">
        <v>40</v>
      </c>
      <c r="F116" s="1" t="s">
        <v>40</v>
      </c>
      <c r="G116" s="1" t="s">
        <v>40</v>
      </c>
      <c r="H116" s="1" t="s">
        <v>40</v>
      </c>
      <c r="I116" s="1" t="s">
        <v>40</v>
      </c>
      <c r="J116" s="1" t="s">
        <v>40</v>
      </c>
      <c r="K116" s="1" t="s">
        <v>40</v>
      </c>
      <c r="L116" s="1" t="s">
        <v>40</v>
      </c>
    </row>
    <row r="117" spans="2:3" ht="12.75">
      <c r="B117" s="17" t="s">
        <v>214</v>
      </c>
      <c r="C117" s="17"/>
    </row>
    <row r="118" spans="2:3" ht="12.75">
      <c r="B118" s="17" t="s">
        <v>215</v>
      </c>
      <c r="C118" s="17"/>
    </row>
    <row r="119" spans="2:3" ht="12.75">
      <c r="B119" s="17" t="s">
        <v>216</v>
      </c>
      <c r="C119" s="17"/>
    </row>
    <row r="120" spans="2:3" ht="12.75">
      <c r="B120" s="17" t="s">
        <v>292</v>
      </c>
      <c r="C120" s="17"/>
    </row>
    <row r="121" spans="2:3" ht="12.75">
      <c r="B121" s="17" t="s">
        <v>217</v>
      </c>
      <c r="C121" s="17"/>
    </row>
    <row r="122" spans="2:3" ht="12.75">
      <c r="B122" s="17" t="s">
        <v>218</v>
      </c>
      <c r="C122" s="17"/>
    </row>
    <row r="123" spans="2:3" ht="12.75">
      <c r="B123" s="12" t="s">
        <v>207</v>
      </c>
      <c r="C123" s="12"/>
    </row>
    <row r="124" spans="2:3" ht="12.75">
      <c r="B124" s="12"/>
      <c r="C124" s="12"/>
    </row>
    <row r="125" spans="1:12" ht="12.75">
      <c r="A125" s="5">
        <v>15</v>
      </c>
      <c r="B125" s="1" t="s">
        <v>293</v>
      </c>
      <c r="C125" s="1" t="s">
        <v>40</v>
      </c>
      <c r="D125" s="1" t="s">
        <v>40</v>
      </c>
      <c r="E125" s="1" t="s">
        <v>40</v>
      </c>
      <c r="F125" s="1" t="s">
        <v>40</v>
      </c>
      <c r="G125" s="1" t="s">
        <v>40</v>
      </c>
      <c r="H125" s="1" t="s">
        <v>40</v>
      </c>
      <c r="I125" s="1" t="s">
        <v>40</v>
      </c>
      <c r="J125" s="1" t="s">
        <v>40</v>
      </c>
      <c r="K125" s="1" t="s">
        <v>40</v>
      </c>
      <c r="L125" s="1" t="s">
        <v>40</v>
      </c>
    </row>
    <row r="126" spans="2:3" ht="12.75">
      <c r="B126" s="17" t="s">
        <v>214</v>
      </c>
      <c r="C126" s="17"/>
    </row>
    <row r="127" spans="2:3" ht="12.75">
      <c r="B127" s="17" t="s">
        <v>215</v>
      </c>
      <c r="C127" s="17"/>
    </row>
    <row r="128" spans="2:3" ht="12.75">
      <c r="B128" s="17" t="s">
        <v>216</v>
      </c>
      <c r="C128" s="17"/>
    </row>
    <row r="129" spans="2:3" ht="12.75">
      <c r="B129" s="17" t="s">
        <v>292</v>
      </c>
      <c r="C129" s="17"/>
    </row>
    <row r="130" spans="2:3" ht="12.75">
      <c r="B130" s="17" t="s">
        <v>217</v>
      </c>
      <c r="C130" s="17"/>
    </row>
    <row r="131" spans="2:3" ht="12.75">
      <c r="B131" s="17" t="s">
        <v>218</v>
      </c>
      <c r="C131" s="17"/>
    </row>
    <row r="132" spans="2:3" ht="12.75">
      <c r="B132" s="12" t="s">
        <v>207</v>
      </c>
      <c r="C132" s="12"/>
    </row>
    <row r="133" spans="2:3" ht="12.75">
      <c r="B133" s="12"/>
      <c r="C133" s="12"/>
    </row>
    <row r="134" spans="1:12" ht="12.75">
      <c r="A134" s="5">
        <v>16</v>
      </c>
      <c r="B134" s="1" t="s">
        <v>301</v>
      </c>
      <c r="C134" s="1" t="s">
        <v>40</v>
      </c>
      <c r="D134" s="1" t="s">
        <v>40</v>
      </c>
      <c r="E134" s="1" t="s">
        <v>40</v>
      </c>
      <c r="F134" s="1" t="s">
        <v>40</v>
      </c>
      <c r="G134" s="1" t="s">
        <v>40</v>
      </c>
      <c r="H134" s="1" t="s">
        <v>40</v>
      </c>
      <c r="I134" s="1" t="s">
        <v>40</v>
      </c>
      <c r="J134" s="1" t="s">
        <v>40</v>
      </c>
      <c r="K134" s="1" t="s">
        <v>40</v>
      </c>
      <c r="L134" s="1" t="s">
        <v>40</v>
      </c>
    </row>
    <row r="135" spans="2:12" ht="12.75">
      <c r="B135" s="11" t="s">
        <v>300</v>
      </c>
      <c r="C135" s="1" t="s">
        <v>40</v>
      </c>
      <c r="D135" s="1" t="s">
        <v>40</v>
      </c>
      <c r="E135" s="1" t="s">
        <v>40</v>
      </c>
      <c r="F135" s="1" t="s">
        <v>40</v>
      </c>
      <c r="G135" s="1" t="s">
        <v>40</v>
      </c>
      <c r="H135" s="1" t="s">
        <v>40</v>
      </c>
      <c r="I135" s="1" t="s">
        <v>40</v>
      </c>
      <c r="J135" s="1" t="s">
        <v>40</v>
      </c>
      <c r="K135" s="1" t="s">
        <v>40</v>
      </c>
      <c r="L135" s="1" t="s">
        <v>40</v>
      </c>
    </row>
    <row r="136" spans="2:6" ht="12.75">
      <c r="B136" s="12" t="s">
        <v>207</v>
      </c>
      <c r="C136" s="12"/>
      <c r="F136" s="2"/>
    </row>
    <row r="137" spans="2:3" ht="12.75">
      <c r="B137" s="12"/>
      <c r="C137" s="12"/>
    </row>
    <row r="138" spans="2:3" ht="12.75">
      <c r="B138" s="1" t="s">
        <v>302</v>
      </c>
      <c r="C138" s="1"/>
    </row>
    <row r="139" spans="2:3" ht="12.75">
      <c r="B139" s="12"/>
      <c r="C139" s="12"/>
    </row>
    <row r="140" spans="1:3" ht="12.75">
      <c r="A140" s="5" t="s">
        <v>304</v>
      </c>
      <c r="B140" s="1" t="s">
        <v>305</v>
      </c>
      <c r="C140" s="1"/>
    </row>
    <row r="141" spans="2:12" ht="12.75">
      <c r="B141" s="17" t="s">
        <v>303</v>
      </c>
      <c r="C141" s="2" t="s">
        <v>38</v>
      </c>
      <c r="D141" s="1" t="s">
        <v>38</v>
      </c>
      <c r="E141" s="1" t="s">
        <v>38</v>
      </c>
      <c r="F141" s="1" t="s">
        <v>38</v>
      </c>
      <c r="G141" s="1" t="s">
        <v>38</v>
      </c>
      <c r="H141" s="1" t="s">
        <v>38</v>
      </c>
      <c r="I141" s="1" t="s">
        <v>38</v>
      </c>
      <c r="J141" s="1" t="s">
        <v>38</v>
      </c>
      <c r="K141" s="1" t="s">
        <v>38</v>
      </c>
      <c r="L141" s="1" t="s">
        <v>38</v>
      </c>
    </row>
    <row r="142" spans="2:12" ht="12.75">
      <c r="B142" s="17" t="s">
        <v>222</v>
      </c>
      <c r="C142" s="2">
        <v>100</v>
      </c>
      <c r="D142" s="1">
        <v>100</v>
      </c>
      <c r="E142" s="1">
        <v>100</v>
      </c>
      <c r="F142" s="1">
        <v>100</v>
      </c>
      <c r="G142" s="1">
        <v>100</v>
      </c>
      <c r="H142" s="1">
        <v>100</v>
      </c>
      <c r="I142" s="1">
        <v>100</v>
      </c>
      <c r="J142" s="1">
        <v>100</v>
      </c>
      <c r="K142" s="1">
        <v>100</v>
      </c>
      <c r="L142" s="1">
        <v>100</v>
      </c>
    </row>
    <row r="143" spans="2:12" ht="12.75">
      <c r="B143" s="17" t="s">
        <v>223</v>
      </c>
      <c r="C143" s="2" t="s">
        <v>38</v>
      </c>
      <c r="D143" s="1" t="s">
        <v>38</v>
      </c>
      <c r="E143" s="1" t="s">
        <v>38</v>
      </c>
      <c r="F143" s="1" t="s">
        <v>38</v>
      </c>
      <c r="G143" s="1" t="s">
        <v>38</v>
      </c>
      <c r="H143" s="1" t="s">
        <v>36</v>
      </c>
      <c r="I143" s="1" t="s">
        <v>38</v>
      </c>
      <c r="J143" s="1" t="s">
        <v>38</v>
      </c>
      <c r="K143" s="1" t="s">
        <v>38</v>
      </c>
      <c r="L143" s="1" t="s">
        <v>38</v>
      </c>
    </row>
    <row r="144" spans="2:12" ht="12.75">
      <c r="B144" s="17" t="s">
        <v>222</v>
      </c>
      <c r="C144" s="2">
        <v>100</v>
      </c>
      <c r="D144" s="1">
        <v>100</v>
      </c>
      <c r="E144" s="1">
        <v>100</v>
      </c>
      <c r="F144" s="1">
        <v>100</v>
      </c>
      <c r="G144" s="1">
        <v>100</v>
      </c>
      <c r="H144" s="1">
        <v>100</v>
      </c>
      <c r="I144" s="1">
        <v>100</v>
      </c>
      <c r="J144" s="1">
        <v>100</v>
      </c>
      <c r="K144" s="1">
        <v>100</v>
      </c>
      <c r="L144" s="1">
        <v>100</v>
      </c>
    </row>
    <row r="145" spans="2:3" ht="12.75" customHeight="1">
      <c r="B145" s="12" t="s">
        <v>207</v>
      </c>
      <c r="C145" s="12"/>
    </row>
    <row r="146" spans="2:4" ht="12.75" customHeight="1">
      <c r="B146" s="12"/>
      <c r="C146" s="12"/>
      <c r="D146" s="21"/>
    </row>
    <row r="147" spans="1:4" ht="12.75" customHeight="1">
      <c r="A147" s="5">
        <v>19</v>
      </c>
      <c r="B147" s="1" t="s">
        <v>306</v>
      </c>
      <c r="C147" s="1"/>
      <c r="D147" s="21"/>
    </row>
    <row r="148" spans="2:11" ht="12.75">
      <c r="B148" s="17" t="s">
        <v>307</v>
      </c>
      <c r="C148" s="17"/>
      <c r="G148" s="1" t="s">
        <v>38</v>
      </c>
      <c r="H148" s="1" t="s">
        <v>38</v>
      </c>
      <c r="K148" s="1" t="s">
        <v>38</v>
      </c>
    </row>
    <row r="149" spans="2:10" ht="12.75">
      <c r="B149" s="17" t="s">
        <v>308</v>
      </c>
      <c r="C149" s="17"/>
      <c r="E149" s="1" t="s">
        <v>38</v>
      </c>
      <c r="I149" s="1" t="s">
        <v>38</v>
      </c>
      <c r="J149" s="1" t="s">
        <v>38</v>
      </c>
    </row>
    <row r="150" spans="2:12" ht="12.75">
      <c r="B150" s="17" t="s">
        <v>8</v>
      </c>
      <c r="C150" s="2" t="s">
        <v>38</v>
      </c>
      <c r="D150" s="1" t="s">
        <v>38</v>
      </c>
      <c r="L150" s="1" t="s">
        <v>38</v>
      </c>
    </row>
    <row r="151" spans="2:6" ht="12.75">
      <c r="B151" s="17" t="s">
        <v>9</v>
      </c>
      <c r="F151" s="1" t="s">
        <v>38</v>
      </c>
    </row>
    <row r="152" spans="2:9" ht="12.75">
      <c r="B152" s="12" t="s">
        <v>207</v>
      </c>
      <c r="C152" s="2" t="s">
        <v>113</v>
      </c>
      <c r="E152" s="1" t="s">
        <v>141</v>
      </c>
      <c r="I152" s="1" t="s">
        <v>1</v>
      </c>
    </row>
    <row r="154" spans="2:3" ht="12.75">
      <c r="B154" s="1" t="s">
        <v>10</v>
      </c>
      <c r="C154" s="1"/>
    </row>
    <row r="155" spans="2:3" ht="12.75">
      <c r="B155" s="12"/>
      <c r="C155" s="12"/>
    </row>
    <row r="156" spans="2:3" ht="12.75">
      <c r="B156" s="22" t="s">
        <v>11</v>
      </c>
      <c r="C156" s="22"/>
    </row>
    <row r="157" spans="2:3" ht="12.75">
      <c r="B157" s="12"/>
      <c r="C157" s="12"/>
    </row>
    <row r="158" spans="1:3" ht="12.75">
      <c r="A158" s="5" t="s">
        <v>16</v>
      </c>
      <c r="B158" s="1" t="s">
        <v>12</v>
      </c>
      <c r="C158" s="1"/>
    </row>
    <row r="159" spans="2:12" ht="12.75">
      <c r="B159" s="17" t="s">
        <v>13</v>
      </c>
      <c r="C159" s="2" t="s">
        <v>114</v>
      </c>
      <c r="D159" s="1" t="s">
        <v>44</v>
      </c>
      <c r="E159" s="1" t="s">
        <v>142</v>
      </c>
      <c r="F159" s="1" t="s">
        <v>72</v>
      </c>
      <c r="G159" s="1" t="s">
        <v>82</v>
      </c>
      <c r="H159" s="1" t="s">
        <v>85</v>
      </c>
      <c r="I159" s="1" t="s">
        <v>92</v>
      </c>
      <c r="J159" s="1" t="s">
        <v>172</v>
      </c>
      <c r="K159" s="1" t="s">
        <v>150</v>
      </c>
      <c r="L159" s="1" t="s">
        <v>191</v>
      </c>
    </row>
    <row r="160" spans="2:12" ht="12.75">
      <c r="B160" s="17" t="s">
        <v>14</v>
      </c>
      <c r="C160" s="2">
        <v>1984</v>
      </c>
      <c r="D160" s="1">
        <v>1980</v>
      </c>
      <c r="E160" s="1">
        <v>1912</v>
      </c>
      <c r="F160" s="1">
        <v>1968</v>
      </c>
      <c r="G160" s="1">
        <v>1959</v>
      </c>
      <c r="H160" s="1">
        <v>1952</v>
      </c>
      <c r="I160" s="1">
        <v>1948</v>
      </c>
      <c r="J160" s="1">
        <v>1971</v>
      </c>
      <c r="K160" s="1">
        <v>1942</v>
      </c>
      <c r="L160" s="1">
        <v>1951</v>
      </c>
    </row>
    <row r="161" spans="2:12" ht="12.75">
      <c r="B161" s="17" t="s">
        <v>15</v>
      </c>
      <c r="C161" s="2" t="s">
        <v>36</v>
      </c>
      <c r="D161" s="1" t="s">
        <v>38</v>
      </c>
      <c r="E161" s="1" t="s">
        <v>38</v>
      </c>
      <c r="F161" s="1" t="s">
        <v>38</v>
      </c>
      <c r="G161" s="1" t="s">
        <v>36</v>
      </c>
      <c r="H161" s="1" t="s">
        <v>36</v>
      </c>
      <c r="I161" s="1" t="s">
        <v>38</v>
      </c>
      <c r="J161" s="1" t="s">
        <v>38</v>
      </c>
      <c r="K161" s="1" t="s">
        <v>38</v>
      </c>
      <c r="L161" s="1" t="s">
        <v>38</v>
      </c>
    </row>
    <row r="162" spans="2:12" ht="12.75">
      <c r="B162" s="17" t="s">
        <v>17</v>
      </c>
      <c r="C162" s="17"/>
      <c r="D162" s="1" t="s">
        <v>43</v>
      </c>
      <c r="E162" s="1">
        <v>1999</v>
      </c>
      <c r="L162" s="1">
        <v>1990</v>
      </c>
    </row>
    <row r="163" spans="2:3" ht="12.75">
      <c r="B163" s="12" t="s">
        <v>207</v>
      </c>
      <c r="C163" s="12"/>
    </row>
    <row r="164" spans="2:3" ht="12.75">
      <c r="B164" s="12"/>
      <c r="C164" s="12"/>
    </row>
    <row r="165" spans="1:3" ht="12.75">
      <c r="A165" s="5" t="s">
        <v>22</v>
      </c>
      <c r="B165" s="1" t="s">
        <v>18</v>
      </c>
      <c r="C165" s="1"/>
    </row>
    <row r="166" spans="2:9" ht="12.75">
      <c r="B166" s="17" t="s">
        <v>19</v>
      </c>
      <c r="C166" s="17"/>
      <c r="I166" s="1" t="s">
        <v>38</v>
      </c>
    </row>
    <row r="167" spans="2:8" ht="12.75">
      <c r="B167" s="17" t="s">
        <v>20</v>
      </c>
      <c r="C167" s="23">
        <v>1</v>
      </c>
      <c r="D167" s="1" t="s">
        <v>38</v>
      </c>
      <c r="H167" s="19">
        <v>1</v>
      </c>
    </row>
    <row r="168" spans="2:11" ht="12.75">
      <c r="B168" s="17" t="s">
        <v>21</v>
      </c>
      <c r="C168" s="17"/>
      <c r="E168" s="1" t="s">
        <v>38</v>
      </c>
      <c r="I168" s="1" t="s">
        <v>38</v>
      </c>
      <c r="J168" s="1" t="s">
        <v>38</v>
      </c>
      <c r="K168" s="1" t="s">
        <v>38</v>
      </c>
    </row>
    <row r="169" spans="2:11" ht="12.75">
      <c r="B169" s="12" t="s">
        <v>207</v>
      </c>
      <c r="C169" s="12"/>
      <c r="D169" s="1" t="s">
        <v>45</v>
      </c>
      <c r="E169" s="1" t="s">
        <v>143</v>
      </c>
      <c r="I169" s="1" t="s">
        <v>93</v>
      </c>
      <c r="J169" s="1" t="s">
        <v>173</v>
      </c>
      <c r="K169" s="1" t="s">
        <v>132</v>
      </c>
    </row>
    <row r="170" spans="2:3" ht="12.75">
      <c r="B170" s="12"/>
      <c r="C170" s="12"/>
    </row>
    <row r="171" spans="2:3" ht="12.75">
      <c r="B171" s="4" t="s">
        <v>23</v>
      </c>
      <c r="C171" s="4"/>
    </row>
    <row r="172" spans="2:3" ht="12.75">
      <c r="B172" s="12"/>
      <c r="C172" s="12"/>
    </row>
    <row r="173" spans="1:12" ht="12.75">
      <c r="A173" s="5" t="s">
        <v>25</v>
      </c>
      <c r="B173" s="1" t="s">
        <v>24</v>
      </c>
      <c r="C173" s="1" t="s">
        <v>38</v>
      </c>
      <c r="D173" s="1" t="s">
        <v>38</v>
      </c>
      <c r="E173" s="1" t="s">
        <v>38</v>
      </c>
      <c r="F173" s="1" t="s">
        <v>38</v>
      </c>
      <c r="G173" s="1" t="s">
        <v>38</v>
      </c>
      <c r="H173" s="1" t="s">
        <v>38</v>
      </c>
      <c r="I173" s="1" t="s">
        <v>38</v>
      </c>
      <c r="J173" s="1" t="s">
        <v>38</v>
      </c>
      <c r="K173" s="1" t="s">
        <v>38</v>
      </c>
      <c r="L173" s="1" t="s">
        <v>38</v>
      </c>
    </row>
    <row r="174" spans="2:11" ht="12.75">
      <c r="B174" s="1" t="s">
        <v>26</v>
      </c>
      <c r="C174" s="1" t="s">
        <v>36</v>
      </c>
      <c r="D174" s="1" t="s">
        <v>38</v>
      </c>
      <c r="E174" s="1" t="s">
        <v>38</v>
      </c>
      <c r="F174" s="1" t="s">
        <v>38</v>
      </c>
      <c r="G174" s="1" t="s">
        <v>38</v>
      </c>
      <c r="I174" s="1" t="s">
        <v>36</v>
      </c>
      <c r="J174" s="1" t="s">
        <v>38</v>
      </c>
      <c r="K174" s="1" t="s">
        <v>38</v>
      </c>
    </row>
    <row r="175" spans="2:3" ht="12.75">
      <c r="B175" s="1" t="s">
        <v>27</v>
      </c>
      <c r="C175" s="1" t="s">
        <v>115</v>
      </c>
    </row>
    <row r="176" spans="2:5" ht="12.75">
      <c r="B176" s="1" t="s">
        <v>28</v>
      </c>
      <c r="C176" s="1" t="s">
        <v>38</v>
      </c>
      <c r="E176" s="1" t="s">
        <v>38</v>
      </c>
    </row>
    <row r="177" spans="2:8" ht="12.75">
      <c r="B177" s="1" t="s">
        <v>29</v>
      </c>
      <c r="C177" s="1"/>
      <c r="D177" s="1" t="s">
        <v>38</v>
      </c>
      <c r="G177" s="1" t="s">
        <v>38</v>
      </c>
      <c r="H177" s="1" t="s">
        <v>38</v>
      </c>
    </row>
    <row r="178" spans="2:9" ht="12.75">
      <c r="B178" s="12" t="s">
        <v>207</v>
      </c>
      <c r="C178" s="18" t="s">
        <v>116</v>
      </c>
      <c r="D178" s="1" t="s">
        <v>163</v>
      </c>
      <c r="F178" s="1" t="s">
        <v>73</v>
      </c>
      <c r="I178" s="1" t="s">
        <v>94</v>
      </c>
    </row>
    <row r="179" spans="2:3" ht="12.75">
      <c r="B179" s="12"/>
      <c r="C179" s="12"/>
    </row>
    <row r="180" spans="1:2" ht="25.5">
      <c r="A180" s="5">
        <v>23</v>
      </c>
      <c r="B180" s="11" t="s">
        <v>309</v>
      </c>
    </row>
    <row r="181" spans="2:12" ht="12.75">
      <c r="B181" s="17" t="s">
        <v>30</v>
      </c>
      <c r="C181" s="2" t="s">
        <v>117</v>
      </c>
      <c r="D181" s="1" t="s">
        <v>38</v>
      </c>
      <c r="F181" s="1" t="s">
        <v>38</v>
      </c>
      <c r="I181" s="1" t="s">
        <v>38</v>
      </c>
      <c r="J181" s="1" t="s">
        <v>38</v>
      </c>
      <c r="L181" s="1" t="s">
        <v>38</v>
      </c>
    </row>
    <row r="182" spans="2:12" ht="12.75">
      <c r="B182" s="17" t="s">
        <v>31</v>
      </c>
      <c r="C182" s="2" t="s">
        <v>38</v>
      </c>
      <c r="D182" s="1" t="s">
        <v>38</v>
      </c>
      <c r="E182" s="1" t="s">
        <v>38</v>
      </c>
      <c r="F182" s="1" t="s">
        <v>38</v>
      </c>
      <c r="G182" s="1" t="s">
        <v>38</v>
      </c>
      <c r="L182" s="1" t="s">
        <v>38</v>
      </c>
    </row>
    <row r="183" spans="2:12" ht="12.75">
      <c r="B183" s="17" t="s">
        <v>32</v>
      </c>
      <c r="C183" s="2" t="s">
        <v>118</v>
      </c>
      <c r="D183" s="1" t="s">
        <v>46</v>
      </c>
      <c r="E183" s="1" t="s">
        <v>144</v>
      </c>
      <c r="F183" s="1" t="s">
        <v>74</v>
      </c>
      <c r="G183" s="1" t="s">
        <v>5</v>
      </c>
      <c r="I183" s="1" t="s">
        <v>38</v>
      </c>
      <c r="J183" s="1" t="s">
        <v>175</v>
      </c>
      <c r="L183" s="1" t="s">
        <v>192</v>
      </c>
    </row>
    <row r="184" spans="2:12" ht="12.75">
      <c r="B184" s="17" t="s">
        <v>33</v>
      </c>
      <c r="C184" s="2"/>
      <c r="D184" s="1" t="s">
        <v>38</v>
      </c>
      <c r="F184" s="1" t="s">
        <v>38</v>
      </c>
      <c r="L184" s="1" t="s">
        <v>38</v>
      </c>
    </row>
    <row r="185" spans="2:11" ht="12.75">
      <c r="B185" s="17" t="s">
        <v>213</v>
      </c>
      <c r="C185" s="2" t="s">
        <v>120</v>
      </c>
      <c r="E185" s="1" t="s">
        <v>38</v>
      </c>
      <c r="F185" s="2"/>
      <c r="J185" s="1" t="s">
        <v>176</v>
      </c>
      <c r="K185" s="1" t="s">
        <v>38</v>
      </c>
    </row>
    <row r="186" spans="2:11" ht="12.75">
      <c r="B186" s="12" t="s">
        <v>207</v>
      </c>
      <c r="C186" s="12"/>
      <c r="D186" s="2" t="s">
        <v>164</v>
      </c>
      <c r="E186" s="1" t="s">
        <v>145</v>
      </c>
      <c r="F186" s="2" t="s">
        <v>75</v>
      </c>
      <c r="I186" s="1" t="s">
        <v>95</v>
      </c>
      <c r="K186" s="1" t="s">
        <v>133</v>
      </c>
    </row>
    <row r="188" spans="1:3" ht="12.75">
      <c r="A188" s="5" t="s">
        <v>34</v>
      </c>
      <c r="B188" s="1" t="s">
        <v>310</v>
      </c>
      <c r="C188" s="1"/>
    </row>
    <row r="189" spans="2:3" ht="12.75">
      <c r="B189" s="17" t="s">
        <v>224</v>
      </c>
      <c r="C189" s="17"/>
    </row>
    <row r="190" spans="2:11" ht="12.75">
      <c r="B190" s="17" t="s">
        <v>225</v>
      </c>
      <c r="C190" s="17" t="s">
        <v>38</v>
      </c>
      <c r="G190" s="1" t="s">
        <v>38</v>
      </c>
      <c r="H190" s="1" t="s">
        <v>38</v>
      </c>
      <c r="K190" s="1" t="s">
        <v>38</v>
      </c>
    </row>
    <row r="191" spans="2:3" ht="12.75">
      <c r="B191" s="17" t="s">
        <v>226</v>
      </c>
      <c r="C191" s="17"/>
    </row>
    <row r="192" spans="2:3" ht="12.75">
      <c r="B192" s="17" t="s">
        <v>213</v>
      </c>
      <c r="C192" s="17"/>
    </row>
    <row r="193" spans="2:4" ht="12.75">
      <c r="B193" s="12" t="s">
        <v>207</v>
      </c>
      <c r="C193" s="12"/>
      <c r="D193" s="1" t="s">
        <v>47</v>
      </c>
    </row>
    <row r="194" spans="2:3" ht="12.75">
      <c r="B194" s="12"/>
      <c r="C194" s="12"/>
    </row>
    <row r="195" spans="1:12" ht="12.75">
      <c r="A195" s="5">
        <v>25</v>
      </c>
      <c r="B195" s="1" t="s">
        <v>194</v>
      </c>
      <c r="C195" s="1" t="s">
        <v>40</v>
      </c>
      <c r="D195" s="1" t="s">
        <v>40</v>
      </c>
      <c r="E195" s="1" t="s">
        <v>40</v>
      </c>
      <c r="F195" s="1" t="s">
        <v>40</v>
      </c>
      <c r="G195" s="1" t="s">
        <v>40</v>
      </c>
      <c r="H195" s="1" t="s">
        <v>40</v>
      </c>
      <c r="I195" s="1" t="s">
        <v>40</v>
      </c>
      <c r="J195" s="1" t="s">
        <v>40</v>
      </c>
      <c r="K195" s="1" t="s">
        <v>38</v>
      </c>
      <c r="L195" s="1" t="s">
        <v>40</v>
      </c>
    </row>
    <row r="196" spans="2:11" ht="12.75">
      <c r="B196" s="1" t="s">
        <v>195</v>
      </c>
      <c r="C196" s="1"/>
      <c r="K196" s="1" t="s">
        <v>151</v>
      </c>
    </row>
    <row r="197" spans="2:3" ht="12.75">
      <c r="B197" s="12" t="s">
        <v>207</v>
      </c>
      <c r="C197" s="12"/>
    </row>
    <row r="198" spans="2:3" ht="12.75">
      <c r="B198" s="10"/>
      <c r="C198" s="10"/>
    </row>
    <row r="199" spans="1:9" ht="12.75">
      <c r="A199" s="5">
        <v>26</v>
      </c>
      <c r="B199" s="1" t="s">
        <v>311</v>
      </c>
      <c r="C199" s="1"/>
      <c r="I199" s="1" t="s">
        <v>36</v>
      </c>
    </row>
    <row r="200" spans="2:12" ht="12.75">
      <c r="B200" s="17" t="s">
        <v>196</v>
      </c>
      <c r="C200" s="17"/>
      <c r="D200" s="1" t="s">
        <v>48</v>
      </c>
      <c r="G200" s="1" t="s">
        <v>48</v>
      </c>
      <c r="H200" s="1" t="s">
        <v>86</v>
      </c>
      <c r="J200" s="1" t="s">
        <v>48</v>
      </c>
      <c r="L200" s="1" t="s">
        <v>86</v>
      </c>
    </row>
    <row r="201" spans="2:12" ht="12.75">
      <c r="B201" s="17" t="s">
        <v>197</v>
      </c>
      <c r="C201" s="17"/>
      <c r="D201" s="1" t="s">
        <v>48</v>
      </c>
      <c r="G201" s="1" t="s">
        <v>48</v>
      </c>
      <c r="H201" s="1" t="s">
        <v>86</v>
      </c>
      <c r="J201" s="1" t="s">
        <v>48</v>
      </c>
      <c r="L201" s="1" t="s">
        <v>86</v>
      </c>
    </row>
    <row r="202" spans="2:10" ht="12.75">
      <c r="B202" s="17" t="s">
        <v>198</v>
      </c>
      <c r="C202" s="17"/>
      <c r="D202" s="1" t="s">
        <v>48</v>
      </c>
      <c r="G202" s="1" t="s">
        <v>48</v>
      </c>
      <c r="H202" s="1" t="s">
        <v>86</v>
      </c>
      <c r="J202" s="1" t="s">
        <v>48</v>
      </c>
    </row>
    <row r="203" spans="2:12" ht="12.75">
      <c r="B203" s="12" t="s">
        <v>207</v>
      </c>
      <c r="C203" s="12"/>
      <c r="F203" s="1" t="s">
        <v>76</v>
      </c>
      <c r="J203" s="1" t="s">
        <v>177</v>
      </c>
      <c r="L203" s="1" t="s">
        <v>134</v>
      </c>
    </row>
    <row r="204" spans="1:12" ht="12.75">
      <c r="A204" s="24"/>
      <c r="B204" s="25"/>
      <c r="C204" s="25"/>
      <c r="D204" s="26"/>
      <c r="E204" s="26"/>
      <c r="F204" s="26"/>
      <c r="G204" s="26"/>
      <c r="H204" s="26"/>
      <c r="I204" s="26"/>
      <c r="J204" s="26"/>
      <c r="K204" s="26"/>
      <c r="L204" s="26"/>
    </row>
    <row r="205" spans="2:3" ht="12.75">
      <c r="B205" s="12"/>
      <c r="C205" s="12"/>
    </row>
    <row r="206" spans="1:3" ht="12.75">
      <c r="A206" s="5" t="s">
        <v>313</v>
      </c>
      <c r="B206" s="12"/>
      <c r="C206" s="12"/>
    </row>
    <row r="207" ht="12.75">
      <c r="A207" s="5" t="s">
        <v>314</v>
      </c>
    </row>
    <row r="208" spans="2:3" ht="12.75">
      <c r="B208" s="12"/>
      <c r="C208" s="12"/>
    </row>
    <row r="209" spans="2:3" ht="12.75">
      <c r="B209" s="12"/>
      <c r="C209" s="12"/>
    </row>
    <row r="211" spans="2:3" ht="12.75">
      <c r="B211" s="12"/>
      <c r="C211" s="12"/>
    </row>
    <row r="212" spans="2:3" ht="12.75">
      <c r="B212" s="12"/>
      <c r="C212" s="12"/>
    </row>
    <row r="213" spans="2:3" ht="12.75">
      <c r="B213" s="12"/>
      <c r="C213" s="12"/>
    </row>
    <row r="214" spans="2:3" ht="12.75">
      <c r="B214" s="12"/>
      <c r="C214" s="12"/>
    </row>
    <row r="216" spans="2:3" ht="12.75">
      <c r="B216" s="12"/>
      <c r="C216" s="12"/>
    </row>
    <row r="217" spans="2:3" ht="12.75">
      <c r="B217" s="12"/>
      <c r="C217" s="12"/>
    </row>
    <row r="218" spans="2:3" ht="12.75">
      <c r="B218" s="12"/>
      <c r="C218" s="12"/>
    </row>
    <row r="219" spans="2:3" ht="12.75">
      <c r="B219" s="12"/>
      <c r="C219" s="12"/>
    </row>
    <row r="220" spans="2:3" ht="12.75">
      <c r="B220" s="12"/>
      <c r="C220" s="12"/>
    </row>
    <row r="221" spans="2:3" ht="12.75">
      <c r="B221" s="12"/>
      <c r="C221" s="12"/>
    </row>
    <row r="223" spans="2:3" ht="12.75">
      <c r="B223" s="12"/>
      <c r="C223" s="12"/>
    </row>
    <row r="224" spans="2:3" ht="12.75">
      <c r="B224" s="12"/>
      <c r="C224" s="12"/>
    </row>
    <row r="225" spans="2:3" ht="12.75">
      <c r="B225" s="12"/>
      <c r="C225" s="12"/>
    </row>
    <row r="226" spans="2:3" ht="12.75">
      <c r="B226" s="12"/>
      <c r="C226" s="12"/>
    </row>
    <row r="227" spans="2:3" ht="12.75">
      <c r="B227" s="12"/>
      <c r="C227" s="12"/>
    </row>
    <row r="229" spans="2:3" ht="12.75">
      <c r="B229" s="12"/>
      <c r="C229" s="12"/>
    </row>
    <row r="230" spans="2:3" ht="12.75">
      <c r="B230" s="12"/>
      <c r="C230" s="12"/>
    </row>
    <row r="231" spans="2:3" ht="12.75">
      <c r="B231" s="12"/>
      <c r="C231" s="12"/>
    </row>
    <row r="232" ht="24.75" customHeight="1"/>
    <row r="233" ht="12.75" customHeight="1"/>
    <row r="234" ht="12.75" customHeight="1"/>
    <row r="236" spans="2:3" ht="12.75">
      <c r="B236" s="12"/>
      <c r="C236" s="12"/>
    </row>
    <row r="237" spans="2:3" ht="12.75">
      <c r="B237" s="12"/>
      <c r="C237" s="12"/>
    </row>
    <row r="238" spans="2:3" ht="12.75">
      <c r="B238" s="12"/>
      <c r="C238" s="12"/>
    </row>
    <row r="239" spans="2:3" ht="12.75">
      <c r="B239" s="12"/>
      <c r="C239" s="12"/>
    </row>
    <row r="240" spans="2:3" ht="12.75">
      <c r="B240" s="12"/>
      <c r="C240" s="12"/>
    </row>
    <row r="241" spans="2:3" ht="12.75">
      <c r="B241" s="12"/>
      <c r="C241" s="12"/>
    </row>
    <row r="243" spans="2:3" ht="12.75">
      <c r="B243" s="12"/>
      <c r="C243" s="12"/>
    </row>
    <row r="244" spans="2:3" ht="12.75">
      <c r="B244" s="12"/>
      <c r="C244" s="12"/>
    </row>
    <row r="245" spans="2:3" ht="12.75">
      <c r="B245" s="12"/>
      <c r="C245" s="12"/>
    </row>
    <row r="246" spans="2:3" ht="12.75">
      <c r="B246" s="12"/>
      <c r="C246" s="12"/>
    </row>
    <row r="247" spans="2:3" ht="12.75">
      <c r="B247" s="12"/>
      <c r="C247" s="12"/>
    </row>
    <row r="248" spans="2:3" ht="12.75">
      <c r="B248" s="12"/>
      <c r="C248" s="12"/>
    </row>
    <row r="250" spans="2:3" ht="12.75">
      <c r="B250" s="12"/>
      <c r="C250" s="12"/>
    </row>
    <row r="251" spans="2:3" ht="12.75">
      <c r="B251" s="12"/>
      <c r="C251" s="12"/>
    </row>
    <row r="252" spans="2:3" ht="12.75">
      <c r="B252" s="12"/>
      <c r="C252" s="12"/>
    </row>
    <row r="253" spans="2:6" ht="12.75">
      <c r="B253" s="12"/>
      <c r="C253" s="12"/>
      <c r="F253" s="27"/>
    </row>
    <row r="254" spans="2:3" ht="12.75">
      <c r="B254" s="12"/>
      <c r="C254" s="12"/>
    </row>
    <row r="256" spans="2:3" ht="12.75">
      <c r="B256" s="12"/>
      <c r="C256" s="12"/>
    </row>
    <row r="257" spans="2:3" ht="12.75">
      <c r="B257" s="12"/>
      <c r="C257" s="12"/>
    </row>
    <row r="258" spans="2:3" ht="12.75">
      <c r="B258" s="12"/>
      <c r="C258" s="12"/>
    </row>
    <row r="259" spans="2:3" ht="12.75">
      <c r="B259" s="12"/>
      <c r="C259" s="12"/>
    </row>
    <row r="260" spans="2:3" ht="12.75">
      <c r="B260" s="12"/>
      <c r="C260" s="12"/>
    </row>
    <row r="261" spans="2:3" ht="12.75">
      <c r="B261" s="12"/>
      <c r="C261" s="12"/>
    </row>
    <row r="262" spans="2:3" ht="12.75">
      <c r="B262" s="12"/>
      <c r="C262" s="12"/>
    </row>
    <row r="264" spans="2:3" ht="12.75">
      <c r="B264" s="12"/>
      <c r="C264" s="12"/>
    </row>
    <row r="265" spans="2:3" ht="12.75">
      <c r="B265" s="12"/>
      <c r="C265" s="12"/>
    </row>
    <row r="266" spans="2:3" ht="12.75">
      <c r="B266" s="12"/>
      <c r="C266" s="12"/>
    </row>
    <row r="268" spans="2:3" ht="12.75">
      <c r="B268" s="12"/>
      <c r="C268" s="12"/>
    </row>
    <row r="269" spans="2:3" ht="12.75">
      <c r="B269" s="12"/>
      <c r="C269" s="12"/>
    </row>
    <row r="270" spans="2:3" ht="12.75">
      <c r="B270" s="12"/>
      <c r="C270" s="12"/>
    </row>
  </sheetData>
  <sheetProtection/>
  <printOptions/>
  <pageMargins left="0.787" right="0.787" top="0.984" bottom="0.984"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69"/>
  <sheetViews>
    <sheetView zoomScale="75" zoomScaleNormal="75" zoomScalePageLayoutView="0" workbookViewId="0" topLeftCell="A1">
      <selection activeCell="A1" sqref="A1"/>
    </sheetView>
  </sheetViews>
  <sheetFormatPr defaultColWidth="9.140625" defaultRowHeight="12.75"/>
  <cols>
    <col min="1" max="1" width="6.7109375" style="5" customWidth="1"/>
    <col min="2" max="2" width="110.140625" style="11" customWidth="1"/>
    <col min="3" max="3" width="9.140625" style="11" customWidth="1"/>
    <col min="4" max="12" width="9.140625" style="2" customWidth="1"/>
    <col min="13" max="16384" width="9.140625" style="1" customWidth="1"/>
  </cols>
  <sheetData>
    <row r="1" spans="1:3" ht="15.75">
      <c r="A1" s="28" t="s">
        <v>322</v>
      </c>
      <c r="B1" s="6"/>
      <c r="C1" s="6"/>
    </row>
    <row r="2" spans="2:3" ht="12.75">
      <c r="B2" s="6"/>
      <c r="C2" s="6"/>
    </row>
    <row r="3" spans="1:12" ht="12.75">
      <c r="A3" s="7"/>
      <c r="B3" s="8"/>
      <c r="C3" s="8" t="s">
        <v>111</v>
      </c>
      <c r="D3" s="56" t="s">
        <v>199</v>
      </c>
      <c r="E3" s="56" t="s">
        <v>200</v>
      </c>
      <c r="F3" s="56" t="s">
        <v>201</v>
      </c>
      <c r="G3" s="56" t="s">
        <v>202</v>
      </c>
      <c r="H3" s="56" t="s">
        <v>203</v>
      </c>
      <c r="I3" s="56" t="s">
        <v>35</v>
      </c>
      <c r="J3" s="56" t="s">
        <v>204</v>
      </c>
      <c r="K3" s="56" t="s">
        <v>205</v>
      </c>
      <c r="L3" s="56" t="s">
        <v>206</v>
      </c>
    </row>
    <row r="5" spans="2:3" ht="12.75">
      <c r="B5" s="10" t="s">
        <v>228</v>
      </c>
      <c r="C5" s="10"/>
    </row>
    <row r="6" spans="2:3" ht="12.75">
      <c r="B6" s="10"/>
      <c r="C6" s="10"/>
    </row>
    <row r="7" spans="2:3" ht="12.75">
      <c r="B7" s="4" t="s">
        <v>227</v>
      </c>
      <c r="C7" s="55"/>
    </row>
    <row r="9" spans="1:12" ht="12.75">
      <c r="A9" s="5" t="s">
        <v>260</v>
      </c>
      <c r="B9" s="11" t="s">
        <v>229</v>
      </c>
      <c r="C9" s="2">
        <f>IF('T3-1a. Domestic banks'!C9="","..",IF('T3-1a. Domestic banks'!C9="..","..",IF('T3-1a. Domestic banks'!C9="Yes",0.25,0)))</f>
        <v>0</v>
      </c>
      <c r="D9" s="2">
        <f>IF('T3-1a. Domestic banks'!D9="","..",IF('T3-1a. Domestic banks'!D9="..","..",IF('T3-1a. Domestic banks'!D9="Yes",0.25,0)))</f>
        <v>0</v>
      </c>
      <c r="E9" s="2">
        <f>IF('T3-1a. Domestic banks'!E9="","..",IF('T3-1a. Domestic banks'!E9="..","..",IF('T3-1a. Domestic banks'!E9="Yes",0.25,0)))</f>
        <v>0</v>
      </c>
      <c r="F9" s="2">
        <f>IF('T3-1a. Domestic banks'!F9="","..",IF('T3-1a. Domestic banks'!F9="..","..",IF('T3-1a. Domestic banks'!F9="Yes",0.25,0)))</f>
        <v>0</v>
      </c>
      <c r="G9" s="2">
        <f>IF('T3-1a. Domestic banks'!G9="","..",IF('T3-1a. Domestic banks'!G9="..","..",IF('T3-1a. Domestic banks'!G9="Yes",0.25,0)))</f>
        <v>0</v>
      </c>
      <c r="H9" s="2">
        <f>IF('T3-1a. Domestic banks'!H9="","..",IF('T3-1a. Domestic banks'!H9="..","..",IF('T3-1a. Domestic banks'!H9="Yes",0.25,0)))</f>
        <v>0</v>
      </c>
      <c r="I9" s="2">
        <f>IF('T3-1a. Domestic banks'!I9="","..",IF('T3-1a. Domestic banks'!I9="..","..",IF('T3-1a. Domestic banks'!I9="Yes",0.25,0)))</f>
        <v>0</v>
      </c>
      <c r="J9" s="2">
        <f>IF('T3-1a. Domestic banks'!J9="","..",IF('T3-1a. Domestic banks'!J9="..","..",IF('T3-1a. Domestic banks'!J9="Yes",0.25,0)))</f>
        <v>0</v>
      </c>
      <c r="K9" s="2">
        <f>IF('T3-1a. Domestic banks'!K9="","..",IF('T3-1a. Domestic banks'!K9="..","..",IF('T3-1a. Domestic banks'!K9="Yes",0.25,0)))</f>
        <v>0</v>
      </c>
      <c r="L9" s="2">
        <f>IF('T3-1a. Domestic banks'!L9="","..",IF('T3-1a. Domestic banks'!L9="..","..",IF('T3-1a. Domestic banks'!L9="Yes",0.25,0)))</f>
        <v>0</v>
      </c>
    </row>
    <row r="10" spans="2:12" ht="12.75">
      <c r="B10" s="12" t="s">
        <v>230</v>
      </c>
      <c r="C10" s="2">
        <f>IF('T3-1a. Domestic banks'!C10="","..",IF('T3-1a. Domestic banks'!C10="..","..",IF('T3-1a. Domestic banks'!C10="Yes",0.25,0)))</f>
        <v>0</v>
      </c>
      <c r="D10" s="2">
        <f>IF('T3-1a. Domestic banks'!D10="","..",IF('T3-1a. Domestic banks'!D10="..","..",IF('T3-1a. Domestic banks'!D10="Yes",0.25,0)))</f>
        <v>0</v>
      </c>
      <c r="E10" s="2">
        <f>IF('T3-1a. Domestic banks'!E10="","..",IF('T3-1a. Domestic banks'!E10="..","..",IF('T3-1a. Domestic banks'!E10="Yes",0.25,0)))</f>
        <v>0</v>
      </c>
      <c r="F10" s="2">
        <f>IF('T3-1a. Domestic banks'!F10="","..",IF('T3-1a. Domestic banks'!F10="..","..",IF('T3-1a. Domestic banks'!F10="Yes",0.25,0)))</f>
        <v>0</v>
      </c>
      <c r="G10" s="2">
        <f>IF('T3-1a. Domestic banks'!G10="","..",IF('T3-1a. Domestic banks'!G10="..","..",IF('T3-1a. Domestic banks'!G10="Yes",0.25,0)))</f>
        <v>0</v>
      </c>
      <c r="H10" s="2">
        <f>IF('T3-1a. Domestic banks'!H10="","..",IF('T3-1a. Domestic banks'!H10="..","..",IF('T3-1a. Domestic banks'!H10="Yes",0.25,0)))</f>
        <v>0</v>
      </c>
      <c r="I10" s="2">
        <f>IF('T3-1a. Domestic banks'!I10="","..",IF('T3-1a. Domestic banks'!I10="..","..",IF('T3-1a. Domestic banks'!I10="Yes",0.25,0)))</f>
        <v>0</v>
      </c>
      <c r="J10" s="2">
        <f>IF('T3-1a. Domestic banks'!J10="","..",IF('T3-1a. Domestic banks'!J10="..","..",IF('T3-1a. Domestic banks'!J10="Yes",0.25,0)))</f>
        <v>0</v>
      </c>
      <c r="K10" s="2">
        <f>IF('T3-1a. Domestic banks'!K10="","..",IF('T3-1a. Domestic banks'!K10="..","..",IF('T3-1a. Domestic banks'!K10="Yes",0.25,0)))</f>
        <v>0.25</v>
      </c>
      <c r="L10" s="2">
        <f>IF('T3-1a. Domestic banks'!L10="","..",IF('T3-1a. Domestic banks'!L10="..","..",IF('T3-1a. Domestic banks'!L10="Yes",0.25,0)))</f>
        <v>0</v>
      </c>
    </row>
    <row r="11" spans="2:12" ht="12.75">
      <c r="B11" s="12" t="s">
        <v>231</v>
      </c>
      <c r="C11" s="2">
        <f>IF('T3-1a. Domestic banks'!C11="","..",IF('T3-1a. Domestic banks'!C11="..","..",IF('T3-1a. Domestic banks'!C11="Yes",0.25,0)))</f>
        <v>0</v>
      </c>
      <c r="D11" s="2">
        <f>IF('T3-1a. Domestic banks'!D11="","..",IF('T3-1a. Domestic banks'!D11="..","..",IF('T3-1a. Domestic banks'!D11="Yes",0.25,0)))</f>
        <v>0</v>
      </c>
      <c r="E11" s="2">
        <f>IF('T3-1a. Domestic banks'!E11="","..",IF('T3-1a. Domestic banks'!E11="..","..",IF('T3-1a. Domestic banks'!E11="Yes",0.25,0)))</f>
        <v>0</v>
      </c>
      <c r="F11" s="2">
        <f>IF('T3-1a. Domestic banks'!F11="","..",IF('T3-1a. Domestic banks'!F11="..","..",IF('T3-1a. Domestic banks'!F11="Yes",0.25,0)))</f>
        <v>0</v>
      </c>
      <c r="G11" s="2">
        <f>IF('T3-1a. Domestic banks'!G11="","..",IF('T3-1a. Domestic banks'!G11="..","..",IF('T3-1a. Domestic banks'!G11="Yes",0.25,0)))</f>
        <v>0</v>
      </c>
      <c r="H11" s="2">
        <f>IF('T3-1a. Domestic banks'!H11="","..",IF('T3-1a. Domestic banks'!H11="..","..",IF('T3-1a. Domestic banks'!H11="Yes",0.25,0)))</f>
        <v>0.25</v>
      </c>
      <c r="I11" s="2">
        <f>IF('T3-1a. Domestic banks'!I11="","..",IF('T3-1a. Domestic banks'!I11="..","..",IF('T3-1a. Domestic banks'!I11="Yes",0.25,0)))</f>
        <v>0.25</v>
      </c>
      <c r="J11" s="2">
        <f>IF('T3-1a. Domestic banks'!J11="","..",IF('T3-1a. Domestic banks'!J11="..","..",IF('T3-1a. Domestic banks'!J11="Yes",0.25,0)))</f>
        <v>0</v>
      </c>
      <c r="K11" s="2">
        <f>IF('T3-1a. Domestic banks'!K11="","..",IF('T3-1a. Domestic banks'!K11="..","..",IF('T3-1a. Domestic banks'!K11="Yes",0.25,0)))</f>
        <v>0</v>
      </c>
      <c r="L11" s="2">
        <f>IF('T3-1a. Domestic banks'!L11="","..",IF('T3-1a. Domestic banks'!L11="..","..",IF('T3-1a. Domestic banks'!L11="Yes",0.25,0)))</f>
        <v>0</v>
      </c>
    </row>
    <row r="12" spans="2:12" ht="12.75">
      <c r="B12" s="12" t="s">
        <v>232</v>
      </c>
      <c r="C12" s="2">
        <f>IF('T3-1a. Domestic banks'!C12="","..",IF('T3-1a. Domestic banks'!C12="..","..",IF('T3-1a. Domestic banks'!C12="Yes",0.25,0)))</f>
        <v>0</v>
      </c>
      <c r="D12" s="2">
        <f>IF('T3-1a. Domestic banks'!D12="","..",IF('T3-1a. Domestic banks'!D12="..","..",IF('T3-1a. Domestic banks'!D12="Yes",0.25,0)))</f>
        <v>0</v>
      </c>
      <c r="E12" s="2">
        <f>IF('T3-1a. Domestic banks'!E12="","..",IF('T3-1a. Domestic banks'!E12="..","..",IF('T3-1a. Domestic banks'!E12="Yes",0.25,0)))</f>
        <v>0</v>
      </c>
      <c r="F12" s="2">
        <f>IF('T3-1a. Domestic banks'!F12="","..",IF('T3-1a. Domestic banks'!F12="..","..",IF('T3-1a. Domestic banks'!F12="Yes",0.25,0)))</f>
        <v>0</v>
      </c>
      <c r="G12" s="2">
        <f>IF('T3-1a. Domestic banks'!G12="","..",IF('T3-1a. Domestic banks'!G12="..","..",IF('T3-1a. Domestic banks'!G12="Yes",0.25,0)))</f>
        <v>0</v>
      </c>
      <c r="H12" s="2">
        <f>IF('T3-1a. Domestic banks'!H12="","..",IF('T3-1a. Domestic banks'!H12="..","..",IF('T3-1a. Domestic banks'!H12="Yes",0.25,0)))</f>
        <v>0.25</v>
      </c>
      <c r="I12" s="2">
        <f>IF('T3-1a. Domestic banks'!I12="","..",IF('T3-1a. Domestic banks'!I12="..","..",IF('T3-1a. Domestic banks'!I12="Yes",0.25,0)))</f>
        <v>0</v>
      </c>
      <c r="J12" s="2">
        <f>IF('T3-1a. Domestic banks'!J12="","..",IF('T3-1a. Domestic banks'!J12="..","..",IF('T3-1a. Domestic banks'!J12="Yes",0.25,0)))</f>
        <v>0</v>
      </c>
      <c r="K12" s="2">
        <f>IF('T3-1a. Domestic banks'!K12="","..",IF('T3-1a. Domestic banks'!K12="..","..",IF('T3-1a. Domestic banks'!K12="Yes",0.25,0)))</f>
        <v>0.25</v>
      </c>
      <c r="L12" s="2">
        <f>IF('T3-1a. Domestic banks'!L12="","..",IF('T3-1a. Domestic banks'!L12="..","..",IF('T3-1a. Domestic banks'!L12="Yes",0.25,0)))</f>
        <v>0</v>
      </c>
    </row>
    <row r="13" spans="2:8" ht="12.75">
      <c r="B13" s="12" t="s">
        <v>207</v>
      </c>
      <c r="H13" s="13"/>
    </row>
    <row r="14" ht="12.75">
      <c r="B14" s="12"/>
    </row>
    <row r="15" spans="2:3" ht="12.75">
      <c r="B15" s="4" t="s">
        <v>280</v>
      </c>
      <c r="C15" s="55"/>
    </row>
    <row r="16" ht="12.75">
      <c r="B16" s="12"/>
    </row>
    <row r="17" spans="1:2" ht="12.75">
      <c r="A17" s="5">
        <v>2</v>
      </c>
      <c r="B17" s="11" t="s">
        <v>261</v>
      </c>
    </row>
    <row r="18" spans="2:12" ht="12.75">
      <c r="B18" s="16" t="s">
        <v>262</v>
      </c>
      <c r="C18" s="11">
        <f>IF('T3-1a. Domestic banks'!C18="","..",IF('T3-1a. Domestic banks'!C18="Yes",1,0))</f>
        <v>0</v>
      </c>
      <c r="D18" s="11">
        <f>IF('T3-1a. Domestic banks'!D18="","..",IF('T3-1a. Domestic banks'!D18="Yes",1,0))</f>
        <v>0</v>
      </c>
      <c r="E18" s="11">
        <f>IF('T3-1a. Domestic banks'!E18="","..",IF('T3-1a. Domestic banks'!E18="Yes",1,0))</f>
        <v>0</v>
      </c>
      <c r="F18" s="11">
        <f>IF('T3-1a. Domestic banks'!F18="","..",IF('T3-1a. Domestic banks'!F18="Yes",1,0))</f>
        <v>0</v>
      </c>
      <c r="G18" s="11">
        <f>IF('T3-1a. Domestic banks'!G18="","..",IF('T3-1a. Domestic banks'!G18="Yes",1,0))</f>
        <v>0</v>
      </c>
      <c r="H18" s="11">
        <f>IF('T3-1a. Domestic banks'!H18="","..",IF('T3-1a. Domestic banks'!H18="Yes",1,0))</f>
        <v>1</v>
      </c>
      <c r="I18" s="11">
        <f>IF('T3-1a. Domestic banks'!I18="","..",IF('T3-1a. Domestic banks'!I18="Yes",1,0))</f>
        <v>0</v>
      </c>
      <c r="J18" s="11">
        <f>IF('T3-1a. Domestic banks'!J18="","..",IF('T3-1a. Domestic banks'!J18="Yes",1,0))</f>
        <v>0</v>
      </c>
      <c r="K18" s="11">
        <f>IF('T3-1a. Domestic banks'!K18="","..",IF('T3-1a. Domestic banks'!K18="Yes",1,0))</f>
        <v>1</v>
      </c>
      <c r="L18" s="11">
        <f>IF('T3-1a. Domestic banks'!L18="","..",IF('T3-1a. Domestic banks'!L18="Yes",1,0))</f>
        <v>1</v>
      </c>
    </row>
    <row r="19" ht="12.75">
      <c r="B19" s="16" t="s">
        <v>233</v>
      </c>
    </row>
    <row r="20" ht="12.75">
      <c r="B20" s="12" t="s">
        <v>207</v>
      </c>
    </row>
    <row r="22" spans="1:3" ht="12.75">
      <c r="A22" s="5">
        <v>3</v>
      </c>
      <c r="B22" s="1" t="s">
        <v>263</v>
      </c>
      <c r="C22" s="2"/>
    </row>
    <row r="23" spans="2:3" ht="12.75">
      <c r="B23" s="17" t="s">
        <v>234</v>
      </c>
      <c r="C23" s="2"/>
    </row>
    <row r="24" spans="2:3" ht="12.75">
      <c r="B24" s="17" t="s">
        <v>208</v>
      </c>
      <c r="C24" s="2"/>
    </row>
    <row r="25" spans="2:3" ht="12.75">
      <c r="B25" s="17" t="s">
        <v>209</v>
      </c>
      <c r="C25" s="2"/>
    </row>
    <row r="26" spans="2:3" ht="12.75">
      <c r="B26" s="17" t="s">
        <v>235</v>
      </c>
      <c r="C26" s="2"/>
    </row>
    <row r="27" spans="2:3" ht="12.75">
      <c r="B27" s="17" t="s">
        <v>236</v>
      </c>
      <c r="C27" s="2"/>
    </row>
    <row r="28" spans="2:3" ht="12.75">
      <c r="B28" s="17" t="s">
        <v>237</v>
      </c>
      <c r="C28" s="2"/>
    </row>
    <row r="29" spans="2:3" ht="12.75">
      <c r="B29" s="17" t="s">
        <v>210</v>
      </c>
      <c r="C29" s="2"/>
    </row>
    <row r="30" spans="2:3" ht="12.75">
      <c r="B30" s="17" t="s">
        <v>238</v>
      </c>
      <c r="C30" s="2"/>
    </row>
    <row r="31" spans="2:3" ht="12.75">
      <c r="B31" s="17" t="s">
        <v>211</v>
      </c>
      <c r="C31" s="2"/>
    </row>
    <row r="32" spans="2:3" ht="12.75">
      <c r="B32" s="18" t="s">
        <v>207</v>
      </c>
      <c r="C32" s="2"/>
    </row>
    <row r="33" ht="12.75">
      <c r="B33" s="12"/>
    </row>
    <row r="34" spans="1:2" ht="25.5">
      <c r="A34" s="5">
        <v>4</v>
      </c>
      <c r="B34" s="11" t="s">
        <v>264</v>
      </c>
    </row>
    <row r="35" spans="2:12" ht="12.75">
      <c r="B35" s="17" t="s">
        <v>239</v>
      </c>
      <c r="C35" s="2">
        <f>IF('T3-1a. Domestic banks'!C35="Yes",0.5,0)</f>
        <v>0.5</v>
      </c>
      <c r="D35" s="2">
        <f>IF('T3-1a. Domestic banks'!D35="Yes",0.5,0)</f>
        <v>0</v>
      </c>
      <c r="E35" s="2">
        <f>IF('T3-1a. Domestic banks'!E35="Yes",0.5,0)</f>
        <v>0</v>
      </c>
      <c r="F35" s="2">
        <f>IF('T3-1a. Domestic banks'!F35="Yes",0.5,0)</f>
        <v>0</v>
      </c>
      <c r="G35" s="2">
        <f>IF('T3-1a. Domestic banks'!G35="Yes",0.5,0)</f>
        <v>0</v>
      </c>
      <c r="H35" s="2">
        <f>IF('T3-1a. Domestic banks'!H35="Yes",0.5,0)</f>
        <v>0.5</v>
      </c>
      <c r="I35" s="2">
        <f>IF('T3-1a. Domestic banks'!I35="Yes",0.5,0)</f>
        <v>0</v>
      </c>
      <c r="J35" s="2">
        <f>IF('T3-1a. Domestic banks'!J35="Yes",0.5,0)</f>
        <v>0</v>
      </c>
      <c r="K35" s="2">
        <f>IF('T3-1a. Domestic banks'!K35="Yes",0.5,0)</f>
        <v>0.5</v>
      </c>
      <c r="L35" s="2">
        <f>IF('T3-1a. Domestic banks'!L35="Yes",0.5,0)</f>
        <v>0.5</v>
      </c>
    </row>
    <row r="36" spans="2:12" ht="12.75">
      <c r="B36" s="17" t="s">
        <v>240</v>
      </c>
      <c r="C36" s="2">
        <f>IF('T3-1a. Domestic banks'!C36="Yes",0.3,0)</f>
        <v>0.3</v>
      </c>
      <c r="D36" s="2">
        <f>IF('T3-1a. Domestic banks'!D36="Yes",0.3,0)</f>
        <v>0</v>
      </c>
      <c r="E36" s="2">
        <f>IF('T3-1a. Domestic banks'!E36="Yes",0.3,0)</f>
        <v>0</v>
      </c>
      <c r="F36" s="2">
        <f>IF('T3-1a. Domestic banks'!F36="Yes",0.3,0)</f>
        <v>0</v>
      </c>
      <c r="G36" s="2">
        <f>IF('T3-1a. Domestic banks'!G36="Yes",0.3,0)</f>
        <v>0</v>
      </c>
      <c r="H36" s="2">
        <f>IF('T3-1a. Domestic banks'!H36="Yes",0.3,0)</f>
        <v>0.3</v>
      </c>
      <c r="I36" s="2">
        <f>IF('T3-1a. Domestic banks'!I36="Yes",0.3,0)</f>
        <v>0</v>
      </c>
      <c r="J36" s="2">
        <f>IF('T3-1a. Domestic banks'!J36="Yes",0.3,0)</f>
        <v>0</v>
      </c>
      <c r="K36" s="2">
        <f>IF('T3-1a. Domestic banks'!K36="Yes",0.3,0)</f>
        <v>0</v>
      </c>
      <c r="L36" s="2">
        <f>IF('T3-1a. Domestic banks'!L36="Yes",0.3,0)</f>
        <v>0</v>
      </c>
    </row>
    <row r="37" spans="2:12" ht="12.75">
      <c r="B37" s="17" t="s">
        <v>241</v>
      </c>
      <c r="C37" s="2">
        <f>IF('T3-1a. Domestic banks'!C37="Yes",0.2,0)</f>
        <v>0</v>
      </c>
      <c r="D37" s="2">
        <f>IF('T3-1a. Domestic banks'!D37="Yes",0.2,0)</f>
        <v>0</v>
      </c>
      <c r="E37" s="2">
        <f>IF('T3-1a. Domestic banks'!E37="Yes",0.2,0)</f>
        <v>0</v>
      </c>
      <c r="F37" s="2">
        <f>IF('T3-1a. Domestic banks'!F37="Yes",0.2,0)</f>
        <v>0</v>
      </c>
      <c r="G37" s="2">
        <f>IF('T3-1a. Domestic banks'!G37="Yes",0.2,0)</f>
        <v>0</v>
      </c>
      <c r="H37" s="2">
        <f>IF('T3-1a. Domestic banks'!H37="Yes",0.2,0)</f>
        <v>0</v>
      </c>
      <c r="I37" s="2">
        <f>IF('T3-1a. Domestic banks'!I37="Yes",0.2,0)</f>
        <v>0</v>
      </c>
      <c r="J37" s="2">
        <f>IF('T3-1a. Domestic banks'!J37="Yes",0.2,0)</f>
        <v>0</v>
      </c>
      <c r="K37" s="2">
        <f>IF('T3-1a. Domestic banks'!K37="Yes",0.2,0)</f>
        <v>0</v>
      </c>
      <c r="L37" s="2">
        <f>IF('T3-1a. Domestic banks'!L37="Yes",0.2,0)</f>
        <v>0.2</v>
      </c>
    </row>
    <row r="38" spans="2:10" ht="12.75">
      <c r="B38" s="17" t="s">
        <v>242</v>
      </c>
      <c r="C38" s="2"/>
      <c r="J38" s="2" t="s">
        <v>38</v>
      </c>
    </row>
    <row r="39" spans="2:3" ht="12.75">
      <c r="B39" s="18" t="s">
        <v>207</v>
      </c>
      <c r="C39" s="2"/>
    </row>
    <row r="40" ht="12.75">
      <c r="B40" s="12"/>
    </row>
    <row r="41" spans="1:3" ht="12.75">
      <c r="A41" s="5">
        <v>5</v>
      </c>
      <c r="B41" s="1" t="s">
        <v>243</v>
      </c>
      <c r="C41" s="2"/>
    </row>
    <row r="42" spans="2:12" ht="12.75">
      <c r="B42" s="17" t="s">
        <v>244</v>
      </c>
      <c r="C42" s="2">
        <f>IF('T3-1a. Domestic banks'!C41="NA","",IF('T3-1a. Domestic banks'!C42="No",0.3,0))</f>
      </c>
      <c r="D42" s="2">
        <f>IF('T3-1a. Domestic banks'!D41="NA","",IF('T3-1a. Domestic banks'!D42="No",0.3,0))</f>
      </c>
      <c r="E42" s="2">
        <f>IF('T3-1a. Domestic banks'!E41="NA","",IF('T3-1a. Domestic banks'!E42="No",0.3,0))</f>
      </c>
      <c r="F42" s="2">
        <f>IF('T3-1a. Domestic banks'!F41="NA","",IF('T3-1a. Domestic banks'!F42="No",0.3,0))</f>
      </c>
      <c r="G42" s="2">
        <f>IF('T3-1a. Domestic banks'!G41="NA","",IF('T3-1a. Domestic banks'!G42="No",0.3,0))</f>
      </c>
      <c r="H42" s="2">
        <f>IF('T3-1a. Domestic banks'!H41="NA","",IF('T3-1a. Domestic banks'!H42="No",0.3,0))</f>
      </c>
      <c r="I42" s="2">
        <f>IF('T3-1a. Domestic banks'!I41="NA","",IF('T3-1a. Domestic banks'!I42="No",0.3,0))</f>
      </c>
      <c r="J42" s="2">
        <f>IF('T3-1a. Domestic banks'!J41="NA","",IF('T3-1a. Domestic banks'!J42="No",0.3,0))</f>
      </c>
      <c r="K42" s="2">
        <f>IF('T3-1a. Domestic banks'!K41="NA","",IF('T3-1a. Domestic banks'!K42="No",0.3,0))</f>
      </c>
      <c r="L42" s="2">
        <f>IF('T3-1a. Domestic banks'!L41="NA","",IF('T3-1a. Domestic banks'!L42="No",0.3,0))</f>
      </c>
    </row>
    <row r="43" spans="2:12" ht="12.75">
      <c r="B43" s="17" t="s">
        <v>245</v>
      </c>
      <c r="C43" s="2">
        <f>IF('T3-1a. Domestic banks'!C41="NA","",IF('T3-1a. Domestic banks'!C43="No",0.2,0))</f>
      </c>
      <c r="D43" s="2">
        <f>IF('T3-1a. Domestic banks'!D41="NA","",IF('T3-1a. Domestic banks'!D43="No",0.2,0))</f>
      </c>
      <c r="E43" s="2">
        <f>IF('T3-1a. Domestic banks'!E41="NA","",IF('T3-1a. Domestic banks'!E43="No",0.2,0))</f>
      </c>
      <c r="F43" s="2">
        <f>IF('T3-1a. Domestic banks'!F41="NA","",IF('T3-1a. Domestic banks'!F43="No",0.2,0))</f>
      </c>
      <c r="G43" s="2">
        <f>IF('T3-1a. Domestic banks'!G41="NA","",IF('T3-1a. Domestic banks'!G43="No",0.2,0))</f>
      </c>
      <c r="H43" s="2">
        <f>IF('T3-1a. Domestic banks'!H41="NA","",IF('T3-1a. Domestic banks'!H43="No",0.2,0))</f>
      </c>
      <c r="I43" s="2">
        <f>IF('T3-1a. Domestic banks'!I41="NA","",IF('T3-1a. Domestic banks'!I43="No",0.2,0))</f>
      </c>
      <c r="J43" s="2">
        <f>IF('T3-1a. Domestic banks'!J41="NA","",IF('T3-1a. Domestic banks'!J43="No",0.2,0))</f>
      </c>
      <c r="K43" s="2">
        <f>IF('T3-1a. Domestic banks'!K41="NA","",IF('T3-1a. Domestic banks'!K43="No",0.2,0))</f>
      </c>
      <c r="L43" s="2">
        <f>IF('T3-1a. Domestic banks'!L41="NA","",IF('T3-1a. Domestic banks'!L43="No",0.2,0))</f>
      </c>
    </row>
    <row r="44" spans="2:12" ht="12.75">
      <c r="B44" s="17" t="s">
        <v>246</v>
      </c>
      <c r="C44" s="2">
        <f>IF('T3-1a. Domestic banks'!C41="NA","",IF('T3-1a. Domestic banks'!C44="No",0.4,0))</f>
      </c>
      <c r="D44" s="2">
        <f>IF('T3-1a. Domestic banks'!D41="NA","",IF('T3-1a. Domestic banks'!D44="No",0.4,0))</f>
      </c>
      <c r="E44" s="2">
        <f>IF('T3-1a. Domestic banks'!E41="NA","",IF('T3-1a. Domestic banks'!E44="No",0.4,0))</f>
      </c>
      <c r="F44" s="2">
        <f>IF('T3-1a. Domestic banks'!F41="NA","",IF('T3-1a. Domestic banks'!F44="No",0.4,0))</f>
      </c>
      <c r="G44" s="2">
        <f>IF('T3-1a. Domestic banks'!G41="NA","",IF('T3-1a. Domestic banks'!G44="No",0.4,0))</f>
      </c>
      <c r="H44" s="2">
        <f>IF('T3-1a. Domestic banks'!H41="NA","",IF('T3-1a. Domestic banks'!H44="No",0.4,0))</f>
      </c>
      <c r="I44" s="2">
        <f>IF('T3-1a. Domestic banks'!I41="NA","",IF('T3-1a. Domestic banks'!I44="No",0.4,0))</f>
      </c>
      <c r="J44" s="2">
        <f>IF('T3-1a. Domestic banks'!J41="NA","",IF('T3-1a. Domestic banks'!J44="No",0.4,0))</f>
      </c>
      <c r="K44" s="2">
        <f>IF('T3-1a. Domestic banks'!K41="NA","",IF('T3-1a. Domestic banks'!K44="No",0.4,0))</f>
      </c>
      <c r="L44" s="2">
        <f>IF('T3-1a. Domestic banks'!L41="NA","",IF('T3-1a. Domestic banks'!L44="No",0.4,0))</f>
      </c>
    </row>
    <row r="45" spans="2:12" ht="12.75">
      <c r="B45" s="17" t="s">
        <v>247</v>
      </c>
      <c r="C45" s="2">
        <f>IF('T3-1a. Domestic banks'!C41="NA","",IF('T3-1a. Domestic banks'!C45="No",0.1,0))</f>
      </c>
      <c r="D45" s="2">
        <f>IF('T3-1a. Domestic banks'!D41="NA","",IF('T3-1a. Domestic banks'!D45="No",0.1,0))</f>
      </c>
      <c r="E45" s="2">
        <f>IF('T3-1a. Domestic banks'!E41="NA","",IF('T3-1a. Domestic banks'!E45="No",0.1,0))</f>
      </c>
      <c r="F45" s="2">
        <f>IF('T3-1a. Domestic banks'!F41="NA","",IF('T3-1a. Domestic banks'!F45="No",0.1,0))</f>
      </c>
      <c r="G45" s="2">
        <f>IF('T3-1a. Domestic banks'!G41="NA","",IF('T3-1a. Domestic banks'!G45="No",0.1,0))</f>
      </c>
      <c r="H45" s="2">
        <f>IF('T3-1a. Domestic banks'!H41="NA","",IF('T3-1a. Domestic banks'!H45="No",0.1,0))</f>
      </c>
      <c r="I45" s="2">
        <f>IF('T3-1a. Domestic banks'!I41="NA","",IF('T3-1a. Domestic banks'!I45="No",0.1,0))</f>
      </c>
      <c r="J45" s="2">
        <f>IF('T3-1a. Domestic banks'!J41="NA","",IF('T3-1a. Domestic banks'!J45="No",0.1,0))</f>
      </c>
      <c r="K45" s="2">
        <f>IF('T3-1a. Domestic banks'!K41="NA","",IF('T3-1a. Domestic banks'!K45="No",0.1,0))</f>
      </c>
      <c r="L45" s="2">
        <f>IF('T3-1a. Domestic banks'!L41="NA","",IF('T3-1a. Domestic banks'!L45="No",0.1,0))</f>
      </c>
    </row>
    <row r="46" ht="12.75">
      <c r="B46" s="12" t="s">
        <v>207</v>
      </c>
    </row>
    <row r="47" ht="12.75">
      <c r="B47" s="12"/>
    </row>
    <row r="48" spans="1:3" ht="12.75">
      <c r="A48" s="5">
        <v>6</v>
      </c>
      <c r="B48" s="1" t="s">
        <v>265</v>
      </c>
      <c r="C48" s="2"/>
    </row>
    <row r="49" spans="2:12" ht="12.75">
      <c r="B49" s="17" t="s">
        <v>248</v>
      </c>
      <c r="C49" s="2">
        <f>IF('T3-1a. Domestic banks'!C48="Not allowed",1,IF('T3-1a. Domestic banks'!C49="Yes",1,0))</f>
        <v>0</v>
      </c>
      <c r="D49" s="2">
        <f>IF('T3-1a. Domestic banks'!D48="Not allowed",1,IF('T3-1a. Domestic banks'!D49="Yes",1,0))</f>
        <v>0</v>
      </c>
      <c r="E49" s="2">
        <f>IF('T3-1a. Domestic banks'!E48="Not allowed",1,IF('T3-1a. Domestic banks'!E49="Yes",1,0))</f>
        <v>0</v>
      </c>
      <c r="F49" s="2">
        <f>IF('T3-1a. Domestic banks'!F48="Not allowed",1,IF('T3-1a. Domestic banks'!F49="Yes",1,0))</f>
        <v>0</v>
      </c>
      <c r="G49" s="2">
        <f>IF('T3-1a. Domestic banks'!G48="Not allowed",1,IF('T3-1a. Domestic banks'!G49="Yes",1,0))</f>
        <v>0</v>
      </c>
      <c r="H49" s="2">
        <f>IF('T3-1a. Domestic banks'!H48="Not allowed",1,IF('T3-1a. Domestic banks'!H49="Yes",1,0))</f>
        <v>0</v>
      </c>
      <c r="I49" s="2">
        <f>IF('T3-1a. Domestic banks'!I48="Not allowed",1,IF('T3-1a. Domestic banks'!I49="Yes",1,0))</f>
        <v>0</v>
      </c>
      <c r="J49" s="2">
        <f>IF('T3-1a. Domestic banks'!J48="Not allowed",1,IF('T3-1a. Domestic banks'!J49="Yes",1,0))</f>
        <v>0</v>
      </c>
      <c r="K49" s="2">
        <f>IF('T3-1a. Domestic banks'!K48="Not allowed",1,IF('T3-1a. Domestic banks'!K49="Yes",1,0))</f>
        <v>0</v>
      </c>
      <c r="L49" s="2">
        <f>IF('T3-1a. Domestic banks'!L48="Not allowed",1,IF('T3-1a. Domestic banks'!L49="Yes",1,0))</f>
        <v>0</v>
      </c>
    </row>
    <row r="50" spans="2:12" ht="12.75">
      <c r="B50" s="17" t="s">
        <v>249</v>
      </c>
      <c r="C50" s="2">
        <f>IF('T3-1a. Domestic banks'!C50="Yes",0.25,0)</f>
        <v>0</v>
      </c>
      <c r="D50" s="2">
        <f>IF('T3-1a. Domestic banks'!D50="Yes",0.25,0)</f>
        <v>0</v>
      </c>
      <c r="E50" s="2">
        <f>IF('T3-1a. Domestic banks'!E50="Yes",0.25,0)</f>
        <v>0</v>
      </c>
      <c r="F50" s="2">
        <f>IF('T3-1a. Domestic banks'!F50="Yes",0.25,0)</f>
        <v>0</v>
      </c>
      <c r="G50" s="2">
        <f>IF('T3-1a. Domestic banks'!G50="Yes",0.25,0)</f>
        <v>0</v>
      </c>
      <c r="H50" s="2">
        <f>IF('T3-1a. Domestic banks'!H50="Yes",0.25,0)</f>
        <v>0</v>
      </c>
      <c r="I50" s="2">
        <f>IF('T3-1a. Domestic banks'!I50="Yes",0.25,0)</f>
        <v>0</v>
      </c>
      <c r="J50" s="2">
        <f>IF('T3-1a. Domestic banks'!J50="Yes",0.25,0)</f>
        <v>0</v>
      </c>
      <c r="K50" s="2">
        <f>IF('T3-1a. Domestic banks'!K50="Yes",0.25,0)</f>
        <v>0</v>
      </c>
      <c r="L50" s="2">
        <f>IF('T3-1a. Domestic banks'!L50="Yes",0.25,0)</f>
        <v>0</v>
      </c>
    </row>
    <row r="51" spans="2:12" ht="12.75">
      <c r="B51" s="17" t="s">
        <v>250</v>
      </c>
      <c r="C51" s="2">
        <f>IF('T3-1a. Domestic banks'!C51="Yes",0.25,0)</f>
        <v>0</v>
      </c>
      <c r="D51" s="2">
        <f>IF('T3-1a. Domestic banks'!D51="Yes",0.25,0)</f>
        <v>0</v>
      </c>
      <c r="E51" s="2">
        <f>IF('T3-1a. Domestic banks'!E51="Yes",0.25,0)</f>
        <v>0</v>
      </c>
      <c r="F51" s="2">
        <f>IF('T3-1a. Domestic banks'!F51="Yes",0.25,0)</f>
        <v>0</v>
      </c>
      <c r="G51" s="2">
        <f>IF('T3-1a. Domestic banks'!G51="Yes",0.25,0)</f>
        <v>0</v>
      </c>
      <c r="H51" s="2">
        <f>IF('T3-1a. Domestic banks'!H51="Yes",0.25,0)</f>
        <v>0</v>
      </c>
      <c r="I51" s="2">
        <f>IF('T3-1a. Domestic banks'!I51="Yes",0.25,0)</f>
        <v>0</v>
      </c>
      <c r="J51" s="2">
        <f>IF('T3-1a. Domestic banks'!J51="Yes",0.25,0)</f>
        <v>0</v>
      </c>
      <c r="K51" s="2">
        <f>IF('T3-1a. Domestic banks'!K51="Yes",0.25,0)</f>
        <v>0</v>
      </c>
      <c r="L51" s="2">
        <f>IF('T3-1a. Domestic banks'!L51="Yes",0.25,0)</f>
        <v>0</v>
      </c>
    </row>
    <row r="52" spans="2:12" ht="12.75">
      <c r="B52" s="17" t="s">
        <v>251</v>
      </c>
      <c r="C52" s="2">
        <f>IF('T3-1a. Domestic banks'!C52="Yes",0.25,0)</f>
        <v>0</v>
      </c>
      <c r="D52" s="2">
        <f>IF('T3-1a. Domestic banks'!D52="Yes",0.25,0)</f>
        <v>0</v>
      </c>
      <c r="E52" s="2">
        <f>IF('T3-1a. Domestic banks'!E52="Yes",0.25,0)</f>
        <v>0</v>
      </c>
      <c r="F52" s="2">
        <f>IF('T3-1a. Domestic banks'!F52="Yes",0.25,0)</f>
        <v>0</v>
      </c>
      <c r="G52" s="2">
        <f>IF('T3-1a. Domestic banks'!G52="Yes",0.25,0)</f>
        <v>0</v>
      </c>
      <c r="H52" s="2">
        <f>IF('T3-1a. Domestic banks'!H52="Yes",0.25,0)</f>
        <v>0</v>
      </c>
      <c r="I52" s="2">
        <f>IF('T3-1a. Domestic banks'!I52="Yes",0.25,0)</f>
        <v>0</v>
      </c>
      <c r="J52" s="2">
        <f>IF('T3-1a. Domestic banks'!J52="Yes",0.25,0)</f>
        <v>0</v>
      </c>
      <c r="K52" s="2">
        <f>IF('T3-1a. Domestic banks'!K52="Yes",0.25,0)</f>
        <v>0</v>
      </c>
      <c r="L52" s="2">
        <f>IF('T3-1a. Domestic banks'!L52="Yes",0.25,0)</f>
        <v>0</v>
      </c>
    </row>
    <row r="53" spans="2:12" ht="12.75">
      <c r="B53" s="17" t="s">
        <v>252</v>
      </c>
      <c r="C53" s="2">
        <f>IF('T3-1a. Domestic banks'!C53="Yes",0.25,0)</f>
        <v>0</v>
      </c>
      <c r="D53" s="2">
        <f>IF('T3-1a. Domestic banks'!D53="Yes",0.25,0)</f>
        <v>0</v>
      </c>
      <c r="E53" s="2">
        <f>IF('T3-1a. Domestic banks'!E53="Yes",0.25,0)</f>
        <v>0</v>
      </c>
      <c r="F53" s="2">
        <f>IF('T3-1a. Domestic banks'!F53="Yes",0.25,0)</f>
        <v>0</v>
      </c>
      <c r="G53" s="2">
        <f>IF('T3-1a. Domestic banks'!G53="Yes",0.25,0)</f>
        <v>0</v>
      </c>
      <c r="H53" s="2">
        <f>IF('T3-1a. Domestic banks'!H53="Yes",0.25,0)</f>
        <v>0</v>
      </c>
      <c r="I53" s="2">
        <f>IF('T3-1a. Domestic banks'!I53="Yes",0.25,0)</f>
        <v>0</v>
      </c>
      <c r="J53" s="2">
        <f>IF('T3-1a. Domestic banks'!J53="Yes",0.25,0)</f>
        <v>0</v>
      </c>
      <c r="K53" s="2">
        <f>IF('T3-1a. Domestic banks'!K53="Yes",0.25,0)</f>
        <v>0</v>
      </c>
      <c r="L53" s="2">
        <f>IF('T3-1a. Domestic banks'!L53="Yes",0.25,0)</f>
        <v>0</v>
      </c>
    </row>
    <row r="54" spans="2:3" ht="12.75">
      <c r="B54" s="17" t="s">
        <v>253</v>
      </c>
      <c r="C54" s="2"/>
    </row>
    <row r="55" ht="12.75">
      <c r="B55" s="12" t="s">
        <v>207</v>
      </c>
    </row>
    <row r="57" spans="1:3" ht="12.75">
      <c r="A57" s="5">
        <v>7</v>
      </c>
      <c r="B57" s="1" t="s">
        <v>266</v>
      </c>
      <c r="C57" s="2"/>
    </row>
    <row r="58" spans="2:12" ht="12.75">
      <c r="B58" s="17" t="s">
        <v>254</v>
      </c>
      <c r="C58" s="2">
        <f>IF('T3-1a. Domestic banks'!C57="Not allowed",1,IF('T3-1a. Domestic banks'!C58="Yes",1,0))</f>
        <v>0</v>
      </c>
      <c r="D58" s="2">
        <f>IF('T3-1a. Domestic banks'!D57="Not allowed",1,IF('T3-1a. Domestic banks'!D58="Yes",1,0))</f>
        <v>0</v>
      </c>
      <c r="E58" s="2">
        <f>IF('T3-1a. Domestic banks'!E57="Not allowed",1,IF('T3-1a. Domestic banks'!E58="Yes",1,0))</f>
        <v>0</v>
      </c>
      <c r="F58" s="2">
        <f>IF('T3-1a. Domestic banks'!F57="Not allowed",1,IF('T3-1a. Domestic banks'!F58="Yes",1,0))</f>
        <v>0</v>
      </c>
      <c r="G58" s="2">
        <f>IF('T3-1a. Domestic banks'!G57="Not allowed",1,IF('T3-1a. Domestic banks'!G58="Yes",1,0))</f>
        <v>0</v>
      </c>
      <c r="H58" s="2">
        <f>IF('T3-1a. Domestic banks'!H57="Not allowed",1,IF('T3-1a. Domestic banks'!H58="Yes",1,0))</f>
        <v>0</v>
      </c>
      <c r="I58" s="2">
        <f>IF('T3-1a. Domestic banks'!I57="Not allowed",1,IF('T3-1a. Domestic banks'!I58="Yes",1,0))</f>
        <v>0</v>
      </c>
      <c r="J58" s="2">
        <f>IF('T3-1a. Domestic banks'!J57="Not allowed",1,IF('T3-1a. Domestic banks'!J58="Yes",1,0))</f>
        <v>0</v>
      </c>
      <c r="K58" s="2">
        <f>IF('T3-1a. Domestic banks'!K57="Not allowed",1,IF('T3-1a. Domestic banks'!K58="Yes",1,0))</f>
        <v>0</v>
      </c>
      <c r="L58" s="2">
        <f>IF('T3-1a. Domestic banks'!L57="Not allowed",1,IF('T3-1a. Domestic banks'!L58="Yes",1,0))</f>
        <v>0</v>
      </c>
    </row>
    <row r="59" spans="2:12" ht="12.75">
      <c r="B59" s="17" t="s">
        <v>255</v>
      </c>
      <c r="C59" s="2">
        <f>IF('T3-1a. Domestic banks'!C59="Yes",0.25,0)</f>
        <v>0</v>
      </c>
      <c r="D59" s="2">
        <f>IF('T3-1a. Domestic banks'!D59="Yes",0.25,0)</f>
        <v>0</v>
      </c>
      <c r="E59" s="2">
        <f>IF('T3-1a. Domestic banks'!E59="Yes",0.25,0)</f>
        <v>0</v>
      </c>
      <c r="F59" s="2">
        <f>IF('T3-1a. Domestic banks'!F59="Yes",0.25,0)</f>
        <v>0</v>
      </c>
      <c r="G59" s="2">
        <f>IF('T3-1a. Domestic banks'!G59="Yes",0.25,0)</f>
        <v>0</v>
      </c>
      <c r="H59" s="2">
        <f>IF('T3-1a. Domestic banks'!H59="Yes",0.25,0)</f>
        <v>0</v>
      </c>
      <c r="I59" s="2">
        <f>IF('T3-1a. Domestic banks'!I59="Yes",0.25,0)</f>
        <v>0.25</v>
      </c>
      <c r="J59" s="2">
        <f>IF('T3-1a. Domestic banks'!J59="Yes",0.25,0)</f>
        <v>0</v>
      </c>
      <c r="K59" s="2">
        <f>IF('T3-1a. Domestic banks'!K59="Yes",0.25,0)</f>
        <v>0</v>
      </c>
      <c r="L59" s="2">
        <f>IF('T3-1a. Domestic banks'!L59="Yes",0.25,0)</f>
        <v>0.25</v>
      </c>
    </row>
    <row r="60" spans="2:12" ht="12.75">
      <c r="B60" s="17" t="s">
        <v>256</v>
      </c>
      <c r="C60" s="2">
        <f>IF('T3-1a. Domestic banks'!C60="Yes",0.25,0)</f>
        <v>0</v>
      </c>
      <c r="D60" s="2">
        <f>IF('T3-1a. Domestic banks'!D60="Yes",0.25,0)</f>
        <v>0</v>
      </c>
      <c r="E60" s="2">
        <f>IF('T3-1a. Domestic banks'!E60="Yes",0.25,0)</f>
        <v>0</v>
      </c>
      <c r="F60" s="2">
        <f>IF('T3-1a. Domestic banks'!F60="Yes",0.25,0)</f>
        <v>0</v>
      </c>
      <c r="G60" s="2">
        <f>IF('T3-1a. Domestic banks'!G60="Yes",0.25,0)</f>
        <v>0</v>
      </c>
      <c r="H60" s="2">
        <f>IF('T3-1a. Domestic banks'!H60="Yes",0.25,0)</f>
        <v>0</v>
      </c>
      <c r="I60" s="2">
        <f>IF('T3-1a. Domestic banks'!I60="Yes",0.25,0)</f>
        <v>0</v>
      </c>
      <c r="J60" s="2">
        <f>IF('T3-1a. Domestic banks'!J60="Yes",0.25,0)</f>
        <v>0</v>
      </c>
      <c r="K60" s="2">
        <f>IF('T3-1a. Domestic banks'!K60="Yes",0.25,0)</f>
        <v>0</v>
      </c>
      <c r="L60" s="2">
        <f>IF('T3-1a. Domestic banks'!L60="Yes",0.25,0)</f>
        <v>0</v>
      </c>
    </row>
    <row r="61" spans="2:12" ht="12.75">
      <c r="B61" s="17" t="s">
        <v>257</v>
      </c>
      <c r="C61" s="2">
        <f>IF('T3-1a. Domestic banks'!C61="Yes",0.25,0)</f>
        <v>0</v>
      </c>
      <c r="D61" s="2">
        <f>IF('T3-1a. Domestic banks'!D61="Yes",0.25,0)</f>
        <v>0</v>
      </c>
      <c r="E61" s="2">
        <f>IF('T3-1a. Domestic banks'!E61="Yes",0.25,0)</f>
        <v>0.25</v>
      </c>
      <c r="F61" s="2">
        <f>IF('T3-1a. Domestic banks'!F61="Yes",0.25,0)</f>
        <v>0</v>
      </c>
      <c r="G61" s="2">
        <f>IF('T3-1a. Domestic banks'!G61="Yes",0.25,0)</f>
        <v>0</v>
      </c>
      <c r="H61" s="2">
        <f>IF('T3-1a. Domestic banks'!H61="Yes",0.25,0)</f>
        <v>0</v>
      </c>
      <c r="I61" s="2">
        <f>IF('T3-1a. Domestic banks'!I61="Yes",0.25,0)</f>
        <v>0.25</v>
      </c>
      <c r="J61" s="2">
        <f>IF('T3-1a. Domestic banks'!J61="Yes",0.25,0)</f>
        <v>0</v>
      </c>
      <c r="K61" s="2">
        <f>IF('T3-1a. Domestic banks'!K61="Yes",0.25,0)</f>
        <v>0</v>
      </c>
      <c r="L61" s="2">
        <f>IF('T3-1a. Domestic banks'!L61="Yes",0.25,0)</f>
        <v>0</v>
      </c>
    </row>
    <row r="62" spans="2:12" ht="12.75">
      <c r="B62" s="17" t="s">
        <v>258</v>
      </c>
      <c r="C62" s="2">
        <f>IF('T3-1a. Domestic banks'!C62="Yes",0.25,0)</f>
        <v>0</v>
      </c>
      <c r="D62" s="2">
        <f>IF('T3-1a. Domestic banks'!D62="Yes",0.25,0)</f>
        <v>0</v>
      </c>
      <c r="E62" s="2">
        <f>IF('T3-1a. Domestic banks'!E62="Yes",0.25,0)</f>
        <v>0</v>
      </c>
      <c r="F62" s="2">
        <f>IF('T3-1a. Domestic banks'!F62="Yes",0.25,0)</f>
        <v>0</v>
      </c>
      <c r="G62" s="2">
        <f>IF('T3-1a. Domestic banks'!G62="Yes",0.25,0)</f>
        <v>0</v>
      </c>
      <c r="H62" s="2">
        <f>IF('T3-1a. Domestic banks'!H62="Yes",0.25,0)</f>
        <v>0</v>
      </c>
      <c r="I62" s="2">
        <f>IF('T3-1a. Domestic banks'!I62="Yes",0.25,0)</f>
        <v>0</v>
      </c>
      <c r="J62" s="2">
        <f>IF('T3-1a. Domestic banks'!J62="Yes",0.25,0)</f>
        <v>0</v>
      </c>
      <c r="K62" s="2">
        <f>IF('T3-1a. Domestic banks'!K62="Yes",0.25,0)</f>
        <v>0</v>
      </c>
      <c r="L62" s="2">
        <f>IF('T3-1a. Domestic banks'!L62="Yes",0.25,0)</f>
        <v>0</v>
      </c>
    </row>
    <row r="63" spans="2:10" ht="12.75">
      <c r="B63" s="17" t="s">
        <v>259</v>
      </c>
      <c r="C63" s="2"/>
      <c r="J63" s="20"/>
    </row>
    <row r="64" spans="2:10" ht="12.75">
      <c r="B64" s="12" t="s">
        <v>207</v>
      </c>
      <c r="J64" s="20"/>
    </row>
    <row r="65" ht="12.75">
      <c r="B65" s="12"/>
    </row>
    <row r="66" spans="1:3" ht="12.75" customHeight="1">
      <c r="A66" s="5" t="s">
        <v>267</v>
      </c>
      <c r="B66" s="1" t="s">
        <v>273</v>
      </c>
      <c r="C66" s="2"/>
    </row>
    <row r="67" spans="2:12" ht="12.75">
      <c r="B67" s="17" t="s">
        <v>268</v>
      </c>
      <c r="C67" s="2">
        <f>IF('T3-1a. Domestic banks'!C66="Not allowed",1,IF('T3-1a. Domestic banks'!C67="","..",IF('T3-1a. Domestic banks'!C67="All",0,IF('T3-1a. Domestic banks'!C67="Some",0.5,IF('T3-1a. Domestic banks'!C67="Only through subsidiaries",0.5,IF('T3-1a. Domestic banks'!C67="None",1))))))</f>
        <v>0</v>
      </c>
      <c r="D67" s="2">
        <f>IF('T3-1a. Domestic banks'!D66="Not allowed",1,IF('T3-1a. Domestic banks'!D67="","..",IF('T3-1a. Domestic banks'!D67="All",0,IF('T3-1a. Domestic banks'!D67="Some",0.5,IF('T3-1a. Domestic banks'!D67="Only through subsidiaries",0.5,IF('T3-1a. Domestic banks'!D67="None",1))))))</f>
        <v>0</v>
      </c>
      <c r="E67" s="2">
        <f>IF('T3-1a. Domestic banks'!E66="Not allowed",1,IF('T3-1a. Domestic banks'!E67="","..",IF('T3-1a. Domestic banks'!E67="All",0,IF('T3-1a. Domestic banks'!E67="Some",0.5,IF('T3-1a. Domestic banks'!E67="Only through subsidiaries",0.5,IF('T3-1a. Domestic banks'!E67="None",1))))))</f>
        <v>0</v>
      </c>
      <c r="F67" s="2">
        <f>IF('T3-1a. Domestic banks'!F66="Not allowed",1,IF('T3-1a. Domestic banks'!F67="","..",IF('T3-1a. Domestic banks'!F67="All",0,IF('T3-1a. Domestic banks'!F67="Some",0.5,IF('T3-1a. Domestic banks'!F67="Only through subsidiaries",0.5,IF('T3-1a. Domestic banks'!F67="None",1))))))</f>
        <v>0.5</v>
      </c>
      <c r="G67" s="2">
        <f>IF('T3-1a. Domestic banks'!G66="Not allowed",1,IF('T3-1a. Domestic banks'!G67="","..",IF('T3-1a. Domestic banks'!G67="All",0,IF('T3-1a. Domestic banks'!G67="Some",0.5,IF('T3-1a. Domestic banks'!G67="Only through subsidiaries",0.5,IF('T3-1a. Domestic banks'!G67="None",1))))))</f>
        <v>0</v>
      </c>
      <c r="H67" s="2">
        <f>IF('T3-1a. Domestic banks'!H66="Not allowed",1,IF('T3-1a. Domestic banks'!H67="","..",IF('T3-1a. Domestic banks'!H67="All",0,IF('T3-1a. Domestic banks'!H67="Some",0.5,IF('T3-1a. Domestic banks'!H67="Only through subsidiaries",0.5,IF('T3-1a. Domestic banks'!H67="None",1))))))</f>
        <v>0</v>
      </c>
      <c r="I67" s="2">
        <f>IF('T3-1a. Domestic banks'!I66="Not allowed",1,IF('T3-1a. Domestic banks'!I67="","..",IF('T3-1a. Domestic banks'!I67="All",0,IF('T3-1a. Domestic banks'!I67="Some",0.5,IF('T3-1a. Domestic banks'!I67="Only through subsidiaries",0.5,IF('T3-1a. Domestic banks'!I67="None",1))))))</f>
        <v>0</v>
      </c>
      <c r="J67" s="2">
        <f>IF('T3-1a. Domestic banks'!J66="Not allowed",1,IF('T3-1a. Domestic banks'!J67="","..",IF('T3-1a. Domestic banks'!J67="All",0,IF('T3-1a. Domestic banks'!J67="Some",0.5,IF('T3-1a. Domestic banks'!J67="Only through subsidiaries",0.5,IF('T3-1a. Domestic banks'!J67="None",1))))))</f>
        <v>0</v>
      </c>
      <c r="K67" s="2">
        <f>IF('T3-1a. Domestic banks'!K66="Not allowed",1,IF('T3-1a. Domestic banks'!K67="","..",IF('T3-1a. Domestic banks'!K67="All",0,IF('T3-1a. Domestic banks'!K67="Some",0.5,IF('T3-1a. Domestic banks'!K67="Only through subsidiaries",0.5,IF('T3-1a. Domestic banks'!K67="None",1))))))</f>
        <v>0</v>
      </c>
      <c r="L67" s="2">
        <f>IF('T3-1a. Domestic banks'!L66="Not allowed",1,IF('T3-1a. Domestic banks'!L67="","..",IF('T3-1a. Domestic banks'!L67="All",0,IF('T3-1a. Domestic banks'!L67="Some",0.5,IF('T3-1a. Domestic banks'!L67="Only through subsidiaries",0.5,IF('T3-1a. Domestic banks'!L67="None",1))))))</f>
        <v>0</v>
      </c>
    </row>
    <row r="68" spans="2:12" ht="12.75">
      <c r="B68" s="17" t="s">
        <v>269</v>
      </c>
      <c r="C68" s="2">
        <f>IF('T3-1a. Domestic banks'!C66="Not allowed",1,IF('T3-1a. Domestic banks'!C68="","..",IF('T3-1a. Domestic banks'!C68="All",0,IF('T3-1a. Domestic banks'!C68="Some",0.5,IF('T3-1a. Domestic banks'!C68="Only through subsidiaries",0.5,IF('T3-1a. Domestic banks'!C68="None",1))))))</f>
        <v>0</v>
      </c>
      <c r="D68" s="2">
        <f>IF('T3-1a. Domestic banks'!D66="Not allowed",1,IF('T3-1a. Domestic banks'!D68="","..",IF('T3-1a. Domestic banks'!D68="All",0,IF('T3-1a. Domestic banks'!D68="Some",0.5,IF('T3-1a. Domestic banks'!D68="Only through subsidiaries",0.5,IF('T3-1a. Domestic banks'!D68="None",1))))))</f>
        <v>0</v>
      </c>
      <c r="E68" s="2">
        <f>IF('T3-1a. Domestic banks'!E66="Not allowed",1,IF('T3-1a. Domestic banks'!E68="","..",IF('T3-1a. Domestic banks'!E68="All",0,IF('T3-1a. Domestic banks'!E68="Some",0.5,IF('T3-1a. Domestic banks'!E68="Only through subsidiaries",0.5,IF('T3-1a. Domestic banks'!E68="None",1))))))</f>
        <v>0.5</v>
      </c>
      <c r="F68" s="2">
        <f>IF('T3-1a. Domestic banks'!F66="Not allowed",1,IF('T3-1a. Domestic banks'!F68="","..",IF('T3-1a. Domestic banks'!F68="All",0,IF('T3-1a. Domestic banks'!F68="Some",0.5,IF('T3-1a. Domestic banks'!F68="Only through subsidiaries",0.5,IF('T3-1a. Domestic banks'!F68="None",1))))))</f>
        <v>1</v>
      </c>
      <c r="G68" s="2">
        <f>IF('T3-1a. Domestic banks'!G66="Not allowed",1,IF('T3-1a. Domestic banks'!G68="","..",IF('T3-1a. Domestic banks'!G68="All",0,IF('T3-1a. Domestic banks'!G68="Some",0.5,IF('T3-1a. Domestic banks'!G68="Only through subsidiaries",0.5,IF('T3-1a. Domestic banks'!G68="None",1))))))</f>
        <v>0</v>
      </c>
      <c r="H68" s="2">
        <f>IF('T3-1a. Domestic banks'!H66="Not allowed",1,IF('T3-1a. Domestic banks'!H68="","..",IF('T3-1a. Domestic banks'!H68="All",0,IF('T3-1a. Domestic banks'!H68="Some",0.5,IF('T3-1a. Domestic banks'!H68="Only through subsidiaries",0.5,IF('T3-1a. Domestic banks'!H68="None",1))))))</f>
        <v>1</v>
      </c>
      <c r="I68" s="2">
        <f>IF('T3-1a. Domestic banks'!I66="Not allowed",1,IF('T3-1a. Domestic banks'!I68="","..",IF('T3-1a. Domestic banks'!I68="All",0,IF('T3-1a. Domestic banks'!I68="Some",0.5,IF('T3-1a. Domestic banks'!I68="Only through subsidiaries",0.5,IF('T3-1a. Domestic banks'!I68="None",1))))))</f>
        <v>0</v>
      </c>
      <c r="J68" s="2">
        <f>IF('T3-1a. Domestic banks'!J66="Not allowed",1,IF('T3-1a. Domestic banks'!J68="","..",IF('T3-1a. Domestic banks'!J68="All",0,IF('T3-1a. Domestic banks'!J68="Some",0.5,IF('T3-1a. Domestic banks'!J68="Only through subsidiaries",0.5,IF('T3-1a. Domestic banks'!J68="None",1))))))</f>
        <v>0</v>
      </c>
      <c r="K68" s="2">
        <f>IF('T3-1a. Domestic banks'!K66="Not allowed",1,IF('T3-1a. Domestic banks'!K68="","..",IF('T3-1a. Domestic banks'!K68="All",0,IF('T3-1a. Domestic banks'!K68="Some",0.5,IF('T3-1a. Domestic banks'!K68="Only through subsidiaries",0.5,IF('T3-1a. Domestic banks'!K68="None",1))))))</f>
        <v>0.5</v>
      </c>
      <c r="L68" s="2">
        <f>IF('T3-1a. Domestic banks'!L66="Not allowed",1,IF('T3-1a. Domestic banks'!L68="","..",IF('T3-1a. Domestic banks'!L68="All",0,IF('T3-1a. Domestic banks'!L68="Some",0.5,IF('T3-1a. Domestic banks'!L68="Only through subsidiaries",0.5,IF('T3-1a. Domestic banks'!L68="None",1))))))</f>
        <v>0.5</v>
      </c>
    </row>
    <row r="69" spans="2:12" ht="12.75">
      <c r="B69" s="17" t="s">
        <v>270</v>
      </c>
      <c r="C69" s="2">
        <f>IF('T3-1a. Domestic banks'!C66="Not allowed",1,IF('T3-1a. Domestic banks'!C69="","..",IF('T3-1a. Domestic banks'!C69="All",0,IF('T3-1a. Domestic banks'!C69="Some",0.5,IF('T3-1a. Domestic banks'!C69="Only through subsidiaries",0.5,IF('T3-1a. Domestic banks'!C69="None",1))))))</f>
        <v>0</v>
      </c>
      <c r="D69" s="2">
        <f>IF('T3-1a. Domestic banks'!D66="Not allowed",1,IF('T3-1a. Domestic banks'!D69="","..",IF('T3-1a. Domestic banks'!D69="All",0,IF('T3-1a. Domestic banks'!D69="Some",0.5,IF('T3-1a. Domestic banks'!D69="Only through subsidiaries",0.5,IF('T3-1a. Domestic banks'!D69="None",1))))))</f>
        <v>0</v>
      </c>
      <c r="E69" s="2">
        <f>IF('T3-1a. Domestic banks'!E66="Not allowed",1,IF('T3-1a. Domestic banks'!E69="","..",IF('T3-1a. Domestic banks'!E69="All",0,IF('T3-1a. Domestic banks'!E69="Some",0.5,IF('T3-1a. Domestic banks'!E69="Only through subsidiaries",0.5,IF('T3-1a. Domestic banks'!E69="None",1))))))</f>
        <v>0</v>
      </c>
      <c r="F69" s="2">
        <f>IF('T3-1a. Domestic banks'!F66="Not allowed",1,IF('T3-1a. Domestic banks'!F69="","..",IF('T3-1a. Domestic banks'!F69="All",0,IF('T3-1a. Domestic banks'!F69="Some",0.5,IF('T3-1a. Domestic banks'!F69="Only through subsidiaries",0.5,IF('T3-1a. Domestic banks'!F69="None",1))))))</f>
        <v>1</v>
      </c>
      <c r="G69" s="2">
        <f>IF('T3-1a. Domestic banks'!G66="Not allowed",1,IF('T3-1a. Domestic banks'!G69="","..",IF('T3-1a. Domestic banks'!G69="All",0,IF('T3-1a. Domestic banks'!G69="Some",0.5,IF('T3-1a. Domestic banks'!G69="Only through subsidiaries",0.5,IF('T3-1a. Domestic banks'!G69="None",1))))))</f>
        <v>0</v>
      </c>
      <c r="H69" s="2">
        <f>IF('T3-1a. Domestic banks'!H66="Not allowed",1,IF('T3-1a. Domestic banks'!H69="","..",IF('T3-1a. Domestic banks'!H69="All",0,IF('T3-1a. Domestic banks'!H69="Some",0.5,IF('T3-1a. Domestic banks'!H69="Only through subsidiaries",0.5,IF('T3-1a. Domestic banks'!H69="None",1))))))</f>
        <v>1</v>
      </c>
      <c r="I69" s="2">
        <f>IF('T3-1a. Domestic banks'!I66="Not allowed",1,IF('T3-1a. Domestic banks'!I69="","..",IF('T3-1a. Domestic banks'!I69="All",0,IF('T3-1a. Domestic banks'!I69="Some",0.5,IF('T3-1a. Domestic banks'!I69="Only through subsidiaries",0.5,IF('T3-1a. Domestic banks'!I69="None",1))))))</f>
        <v>1</v>
      </c>
      <c r="J69" s="2">
        <f>IF('T3-1a. Domestic banks'!J66="Not allowed",1,IF('T3-1a. Domestic banks'!J69="","..",IF('T3-1a. Domestic banks'!J69="All",0,IF('T3-1a. Domestic banks'!J69="Some",0.5,IF('T3-1a. Domestic banks'!J69="Only through subsidiaries",0.5,IF('T3-1a. Domestic banks'!J69="None",1))))))</f>
        <v>1</v>
      </c>
      <c r="K69" s="2">
        <f>IF('T3-1a. Domestic banks'!K66="Not allowed",1,IF('T3-1a. Domestic banks'!K69="","..",IF('T3-1a. Domestic banks'!K69="All",0,IF('T3-1a. Domestic banks'!K69="Some",0.5,IF('T3-1a. Domestic banks'!K69="Only through subsidiaries",0.5,IF('T3-1a. Domestic banks'!K69="None",1))))))</f>
        <v>0.5</v>
      </c>
      <c r="L69" s="2">
        <f>IF('T3-1a. Domestic banks'!L66="Not allowed",1,IF('T3-1a. Domestic banks'!L69="","..",IF('T3-1a. Domestic banks'!L69="All",0,IF('T3-1a. Domestic banks'!L69="Some",0.5,IF('T3-1a. Domestic banks'!L69="Only through subsidiaries",0.5,IF('T3-1a. Domestic banks'!L69="None",1))))))</f>
        <v>0.5</v>
      </c>
    </row>
    <row r="70" spans="2:12" ht="12.75">
      <c r="B70" s="17" t="s">
        <v>271</v>
      </c>
      <c r="C70" s="2">
        <f>IF('T3-1a. Domestic banks'!C66="Not allowed",1,IF('T3-1a. Domestic banks'!C70="","..",IF('T3-1a. Domestic banks'!C70="All",0,IF('T3-1a. Domestic banks'!C70="Some",0.5,IF('T3-1a. Domestic banks'!C70="Only through subsidiaries",0.5,IF('T3-1a. Domestic banks'!C70="None",1))))))</f>
        <v>0</v>
      </c>
      <c r="D70" s="2">
        <f>IF('T3-1a. Domestic banks'!D66="Not allowed",1,IF('T3-1a. Domestic banks'!D70="","..",IF('T3-1a. Domestic banks'!D70="All",0,IF('T3-1a. Domestic banks'!D70="Some",0.5,IF('T3-1a. Domestic banks'!D70="Only through subsidiaries",0.5,IF('T3-1a. Domestic banks'!D70="None",1))))))</f>
        <v>0</v>
      </c>
      <c r="E70" s="2">
        <f>IF('T3-1a. Domestic banks'!E66="Not allowed",1,IF('T3-1a. Domestic banks'!E70="","..",IF('T3-1a. Domestic banks'!E70="All",0,IF('T3-1a. Domestic banks'!E70="Some",0.5,IF('T3-1a. Domestic banks'!E70="Only through subsidiaries",0.5,IF('T3-1a. Domestic banks'!E70="None",1))))))</f>
        <v>0.5</v>
      </c>
      <c r="F70" s="2">
        <f>IF('T3-1a. Domestic banks'!F66="Not allowed",1,IF('T3-1a. Domestic banks'!F70="","..",IF('T3-1a. Domestic banks'!F70="All",0,IF('T3-1a. Domestic banks'!F70="Some",0.5,IF('T3-1a. Domestic banks'!F70="Only through subsidiaries",0.5,IF('T3-1a. Domestic banks'!F70="None",1))))))</f>
        <v>0.5</v>
      </c>
      <c r="G70" s="2">
        <f>IF('T3-1a. Domestic banks'!G66="Not allowed",1,IF('T3-1a. Domestic banks'!G70="","..",IF('T3-1a. Domestic banks'!G70="All",0,IF('T3-1a. Domestic banks'!G70="Some",0.5,IF('T3-1a. Domestic banks'!G70="Only through subsidiaries",0.5,IF('T3-1a. Domestic banks'!G70="None",1))))))</f>
        <v>0</v>
      </c>
      <c r="H70" s="2">
        <f>IF('T3-1a. Domestic banks'!H66="Not allowed",1,IF('T3-1a. Domestic banks'!H70="","..",IF('T3-1a. Domestic banks'!H70="All",0,IF('T3-1a. Domestic banks'!H70="Some",0.5,IF('T3-1a. Domestic banks'!H70="Only through subsidiaries",0.5,IF('T3-1a. Domestic banks'!H70="None",1))))))</f>
        <v>1</v>
      </c>
      <c r="I70" s="2">
        <f>IF('T3-1a. Domestic banks'!I66="Not allowed",1,IF('T3-1a. Domestic banks'!I70="","..",IF('T3-1a. Domestic banks'!I70="All",0,IF('T3-1a. Domestic banks'!I70="Some",0.5,IF('T3-1a. Domestic banks'!I70="Only through subsidiaries",0.5,IF('T3-1a. Domestic banks'!I70="None",1))))))</f>
        <v>0</v>
      </c>
      <c r="J70" s="2">
        <f>IF('T3-1a. Domestic banks'!J66="Not allowed",1,IF('T3-1a. Domestic banks'!J70="","..",IF('T3-1a. Domestic banks'!J70="All",0,IF('T3-1a. Domestic banks'!J70="Some",0.5,IF('T3-1a. Domestic banks'!J70="Only through subsidiaries",0.5,IF('T3-1a. Domestic banks'!J70="None",1))))))</f>
        <v>0</v>
      </c>
      <c r="K70" s="2">
        <f>IF('T3-1a. Domestic banks'!K66="Not allowed",1,IF('T3-1a. Domestic banks'!K70="","..",IF('T3-1a. Domestic banks'!K70="All",0,IF('T3-1a. Domestic banks'!K70="Some",0.5,IF('T3-1a. Domestic banks'!K70="Only through subsidiaries",0.5,IF('T3-1a. Domestic banks'!K70="None",1))))))</f>
        <v>0.5</v>
      </c>
      <c r="L70" s="2">
        <f>IF('T3-1a. Domestic banks'!L66="Not allowed",1,IF('T3-1a. Domestic banks'!L70="","..",IF('T3-1a. Domestic banks'!L70="All",0,IF('T3-1a. Domestic banks'!L70="Some",0.5,IF('T3-1a. Domestic banks'!L70="Only through subsidiaries",0.5,IF('T3-1a. Domestic banks'!L70="None",1))))))</f>
        <v>0.5</v>
      </c>
    </row>
    <row r="71" spans="2:12" ht="12.75">
      <c r="B71" s="17" t="s">
        <v>272</v>
      </c>
      <c r="C71" s="2">
        <f>IF('T3-1a. Domestic banks'!C66="Not allowed",1,IF('T3-1a. Domestic banks'!C71="","..",IF('T3-1a. Domestic banks'!C71="All",0,IF('T3-1a. Domestic banks'!C71="Some",0.5,IF('T3-1a. Domestic banks'!C71="Only through subsidiaries",0.5,IF('T3-1a. Domestic banks'!C71="None",1))))))</f>
        <v>0.5</v>
      </c>
      <c r="D71" s="2">
        <f>IF('T3-1a. Domestic banks'!D66="Not allowed",1,IF('T3-1a. Domestic banks'!D71="","..",IF('T3-1a. Domestic banks'!D71="All",0,IF('T3-1a. Domestic banks'!D71="Some",0.5,IF('T3-1a. Domestic banks'!D71="Only through subsidiaries",0.5,IF('T3-1a. Domestic banks'!D71="None",1))))))</f>
        <v>1</v>
      </c>
      <c r="E71" s="2">
        <f>IF('T3-1a. Domestic banks'!E66="Not allowed",1,IF('T3-1a. Domestic banks'!E71="","..",IF('T3-1a. Domestic banks'!E71="All",0,IF('T3-1a. Domestic banks'!E71="Some",0.5,IF('T3-1a. Domestic banks'!E71="Only through subsidiaries",0.5,IF('T3-1a. Domestic banks'!E71="None",1))))))</f>
        <v>1</v>
      </c>
      <c r="F71" s="2">
        <f>IF('T3-1a. Domestic banks'!F66="Not allowed",1,IF('T3-1a. Domestic banks'!F71="","..",IF('T3-1a. Domestic banks'!F71="All",0,IF('T3-1a. Domestic banks'!F71="Some",0.5,IF('T3-1a. Domestic banks'!F71="Only through subsidiaries",0.5,IF('T3-1a. Domestic banks'!F71="None",1))))))</f>
        <v>1</v>
      </c>
      <c r="G71" s="2">
        <f>IF('T3-1a. Domestic banks'!G66="Not allowed",1,IF('T3-1a. Domestic banks'!G71="","..",IF('T3-1a. Domestic banks'!G71="All",0,IF('T3-1a. Domestic banks'!G71="Some",0.5,IF('T3-1a. Domestic banks'!G71="Only through subsidiaries",0.5,IF('T3-1a. Domestic banks'!G71="None",1))))))</f>
        <v>0</v>
      </c>
      <c r="H71" s="2">
        <f>IF('T3-1a. Domestic banks'!H66="Not allowed",1,IF('T3-1a. Domestic banks'!H71="","..",IF('T3-1a. Domestic banks'!H71="All",0,IF('T3-1a. Domestic banks'!H71="Some",0.5,IF('T3-1a. Domestic banks'!H71="Only through subsidiaries",0.5,IF('T3-1a. Domestic banks'!H71="None",1))))))</f>
        <v>1</v>
      </c>
      <c r="I71" s="2">
        <f>IF('T3-1a. Domestic banks'!I66="Not allowed",1,IF('T3-1a. Domestic banks'!I71="","..",IF('T3-1a. Domestic banks'!I71="All",0,IF('T3-1a. Domestic banks'!I71="Some",0.5,IF('T3-1a. Domestic banks'!I71="Only through subsidiaries",0.5,IF('T3-1a. Domestic banks'!I71="None",1))))))</f>
        <v>0</v>
      </c>
      <c r="J71" s="2">
        <f>IF('T3-1a. Domestic banks'!J66="Not allowed",1,IF('T3-1a. Domestic banks'!J71="","..",IF('T3-1a. Domestic banks'!J71="All",0,IF('T3-1a. Domestic banks'!J71="Some",0.5,IF('T3-1a. Domestic banks'!J71="Only through subsidiaries",0.5,IF('T3-1a. Domestic banks'!J71="None",1))))))</f>
        <v>0</v>
      </c>
      <c r="K71" s="2">
        <f>IF('T3-1a. Domestic banks'!K66="Not allowed",1,IF('T3-1a. Domestic banks'!K71="","..",IF('T3-1a. Domestic banks'!K71="All",0,IF('T3-1a. Domestic banks'!K71="Some",0.5,IF('T3-1a. Domestic banks'!K71="Only through subsidiaries",0.5,IF('T3-1a. Domestic banks'!K71="None",1))))))</f>
        <v>0.5</v>
      </c>
      <c r="L71" s="2">
        <f>IF('T3-1a. Domestic banks'!L66="Not allowed",1,IF('T3-1a. Domestic banks'!L71="","..",IF('T3-1a. Domestic banks'!L71="All",0,IF('T3-1a. Domestic banks'!L71="Some",0.5,IF('T3-1a. Domestic banks'!L71="Only through subsidiaries",0.5,IF('T3-1a. Domestic banks'!L71="None",1))))))</f>
        <v>0.5</v>
      </c>
    </row>
    <row r="72" ht="12.75">
      <c r="B72" s="12" t="s">
        <v>207</v>
      </c>
    </row>
    <row r="73" ht="12.75">
      <c r="B73" s="12"/>
    </row>
    <row r="74" spans="1:3" ht="12.75">
      <c r="A74" s="5">
        <v>10</v>
      </c>
      <c r="B74" s="1" t="s">
        <v>274</v>
      </c>
      <c r="C74" s="2"/>
    </row>
    <row r="75" spans="2:12" ht="12.75">
      <c r="B75" s="17" t="s">
        <v>275</v>
      </c>
      <c r="C75" s="2">
        <f>IF('T3-1a. Domestic banks'!C74="Not allowed",1,IF('T3-1a. Domestic banks'!C75="Yes",1,0))</f>
        <v>0</v>
      </c>
      <c r="D75" s="2">
        <f>IF('T3-1a. Domestic banks'!D74="Not allowed",1,IF('T3-1a. Domestic banks'!D75="Yes",1,0))</f>
        <v>0</v>
      </c>
      <c r="E75" s="2">
        <f>IF('T3-1a. Domestic banks'!E74="Not allowed",1,IF('T3-1a. Domestic banks'!E75="Yes",1,0))</f>
        <v>0</v>
      </c>
      <c r="F75" s="2">
        <f>IF('T3-1a. Domestic banks'!F74="Not allowed",1,IF('T3-1a. Domestic banks'!F75="Yes",1,0))</f>
        <v>0</v>
      </c>
      <c r="G75" s="2">
        <f>IF('T3-1a. Domestic banks'!G74="Not allowed",1,IF('T3-1a. Domestic banks'!G75="Yes",1,0))</f>
        <v>0</v>
      </c>
      <c r="H75" s="2">
        <f>IF('T3-1a. Domestic banks'!H74="Not allowed",1,IF('T3-1a. Domestic banks'!H75="Yes",1,0))</f>
        <v>0</v>
      </c>
      <c r="I75" s="2">
        <f>IF('T3-1a. Domestic banks'!I74="Not allowed",1,IF('T3-1a. Domestic banks'!I75="Yes",1,0))</f>
        <v>0</v>
      </c>
      <c r="J75" s="2">
        <f>IF('T3-1a. Domestic banks'!J74="Not allowed",1,IF('T3-1a. Domestic banks'!J75="Yes",1,0))</f>
        <v>0</v>
      </c>
      <c r="K75" s="2">
        <f>IF('T3-1a. Domestic banks'!K74="Not allowed",1,IF('T3-1a. Domestic banks'!K75="Yes",1,0))</f>
        <v>0</v>
      </c>
      <c r="L75" s="2">
        <f>IF('T3-1a. Domestic banks'!L74="Not allowed",1,IF('T3-1a. Domestic banks'!L75="Yes",1,0))</f>
        <v>0</v>
      </c>
    </row>
    <row r="76" spans="2:12" ht="12.75">
      <c r="B76" s="17" t="s">
        <v>276</v>
      </c>
      <c r="C76" s="2">
        <f>IF('T3-1a. Domestic banks'!C76="Yes",0.5,0)</f>
        <v>0</v>
      </c>
      <c r="D76" s="2">
        <f>IF('T3-1a. Domestic banks'!D76="Yes",0.5,0)</f>
        <v>0</v>
      </c>
      <c r="E76" s="2">
        <f>IF('T3-1a. Domestic banks'!E76="Yes",0.5,0)</f>
        <v>0.5</v>
      </c>
      <c r="F76" s="2">
        <f>IF('T3-1a. Domestic banks'!F76="Yes",0.5,0)</f>
        <v>0</v>
      </c>
      <c r="G76" s="2">
        <f>IF('T3-1a. Domestic banks'!G76="Yes",0.5,0)</f>
        <v>0</v>
      </c>
      <c r="H76" s="2">
        <f>IF('T3-1a. Domestic banks'!H76="Yes",0.5,0)</f>
        <v>0.5</v>
      </c>
      <c r="I76" s="2">
        <f>IF('T3-1a. Domestic banks'!I76="Yes",0.5,0)</f>
        <v>0</v>
      </c>
      <c r="J76" s="2">
        <f>IF('T3-1a. Domestic banks'!J76="Yes",0.5,0)</f>
        <v>0</v>
      </c>
      <c r="K76" s="2">
        <f>IF('T3-1a. Domestic banks'!K76="Yes",0.5,0)</f>
        <v>0</v>
      </c>
      <c r="L76" s="2">
        <f>IF('T3-1a. Domestic banks'!L76="Yes",0.5,0)</f>
        <v>0</v>
      </c>
    </row>
    <row r="77" spans="2:12" ht="12.75">
      <c r="B77" s="17" t="s">
        <v>277</v>
      </c>
      <c r="C77" s="2">
        <f>IF('T3-1a. Domestic banks'!C77="Yes",0.5,0)</f>
        <v>0.5</v>
      </c>
      <c r="D77" s="2">
        <f>IF('T3-1a. Domestic banks'!D77="Yes",0.5,0)</f>
        <v>0.5</v>
      </c>
      <c r="E77" s="2">
        <f>IF('T3-1a. Domestic banks'!E77="Yes",0.5,0)</f>
        <v>0</v>
      </c>
      <c r="F77" s="2">
        <f>IF('T3-1a. Domestic banks'!F77="Yes",0.5,0)</f>
        <v>0</v>
      </c>
      <c r="G77" s="2">
        <f>IF('T3-1a. Domestic banks'!G77="Yes",0.5,0)</f>
        <v>0</v>
      </c>
      <c r="H77" s="2">
        <f>IF('T3-1a. Domestic banks'!H77="Yes",0.5,0)</f>
        <v>0</v>
      </c>
      <c r="I77" s="2">
        <f>IF('T3-1a. Domestic banks'!I77="Yes",0.5,0)</f>
        <v>0.5</v>
      </c>
      <c r="J77" s="2">
        <f>IF('T3-1a. Domestic banks'!J77="Yes",0.5,0)</f>
        <v>0</v>
      </c>
      <c r="K77" s="2">
        <f>IF('T3-1a. Domestic banks'!K77="Yes",0.5,0)</f>
        <v>0</v>
      </c>
      <c r="L77" s="2">
        <f>IF('T3-1a. Domestic banks'!L77="Yes",0.5,0)</f>
        <v>0.5</v>
      </c>
    </row>
    <row r="78" spans="2:3" ht="12.75">
      <c r="B78" s="17" t="s">
        <v>278</v>
      </c>
      <c r="C78" s="2"/>
    </row>
    <row r="79" ht="12.75">
      <c r="B79" s="12" t="s">
        <v>207</v>
      </c>
    </row>
    <row r="80" ht="12.75">
      <c r="B80" s="12"/>
    </row>
    <row r="81" spans="2:3" ht="12.75">
      <c r="B81" s="4" t="s">
        <v>279</v>
      </c>
      <c r="C81" s="55"/>
    </row>
    <row r="82" ht="12.75">
      <c r="B82" s="12"/>
    </row>
    <row r="83" spans="1:3" ht="12.75">
      <c r="A83" s="5">
        <v>11</v>
      </c>
      <c r="B83" s="1" t="s">
        <v>281</v>
      </c>
      <c r="C83" s="2"/>
    </row>
    <row r="84" spans="2:3" ht="12.75">
      <c r="B84" s="1" t="s">
        <v>282</v>
      </c>
      <c r="C84" s="2"/>
    </row>
    <row r="85" spans="2:12" ht="12.75">
      <c r="B85" s="17" t="s">
        <v>219</v>
      </c>
      <c r="C85" s="2">
        <f>IF('T3-1a. Domestic banks'!C85="NA","",IF('T3-1a. Domestic banks'!C85="Yes",1,0))</f>
      </c>
      <c r="D85" s="2">
        <f>IF('T3-1a. Domestic banks'!D85="NA","",IF('T3-1a. Domestic banks'!D85="Yes",1,0))</f>
      </c>
      <c r="E85" s="2">
        <f>IF('T3-1a. Domestic banks'!E85="NA","",IF('T3-1a. Domestic banks'!E85="Yes",1,0))</f>
      </c>
      <c r="F85" s="2">
        <f>IF('T3-1a. Domestic banks'!F85="NA","",IF('T3-1a. Domestic banks'!F85="Yes",1,0))</f>
      </c>
      <c r="G85" s="2">
        <f>IF('T3-1a. Domestic banks'!G85="NA","",IF('T3-1a. Domestic banks'!G85="Yes",1,0))</f>
      </c>
      <c r="H85" s="2">
        <f>IF('T3-1a. Domestic banks'!H85="NA","",IF('T3-1a. Domestic banks'!H85="Yes",1,0))</f>
      </c>
      <c r="I85" s="2">
        <f>IF('T3-1a. Domestic banks'!I85="NA","",IF('T3-1a. Domestic banks'!I85="Yes",1,0))</f>
      </c>
      <c r="J85" s="2">
        <f>IF('T3-1a. Domestic banks'!J85="NA","",IF('T3-1a. Domestic banks'!J85="Yes",1,0))</f>
      </c>
      <c r="K85" s="2">
        <f>IF('T3-1a. Domestic banks'!K85="NA","",IF('T3-1a. Domestic banks'!K85="Yes",1,0))</f>
      </c>
      <c r="L85" s="2">
        <f>IF('T3-1a. Domestic banks'!L85="NA","",IF('T3-1a. Domestic banks'!L85="Yes",1,0))</f>
      </c>
    </row>
    <row r="86" spans="2:12" ht="12.75">
      <c r="B86" s="17" t="s">
        <v>283</v>
      </c>
      <c r="C86" s="2">
        <f>IF('T3-1a. Domestic banks'!C86="NA","",IF('T3-1a. Domestic banks'!C86="Yes",1/3,0))</f>
      </c>
      <c r="D86" s="2">
        <f>IF('T3-1a. Domestic banks'!D86="NA","",IF('T3-1a. Domestic banks'!D86="Yes",1/3,0))</f>
      </c>
      <c r="E86" s="2">
        <f>IF('T3-1a. Domestic banks'!E86="NA","",IF('T3-1a. Domestic banks'!E86="Yes",1/3,0))</f>
      </c>
      <c r="F86" s="2">
        <f>IF('T3-1a. Domestic banks'!F86="NA","",IF('T3-1a. Domestic banks'!F86="Yes",1/3,0))</f>
      </c>
      <c r="G86" s="2">
        <f>IF('T3-1a. Domestic banks'!G86="NA","",IF('T3-1a. Domestic banks'!G86="Yes",1/3,0))</f>
      </c>
      <c r="H86" s="2">
        <f>IF('T3-1a. Domestic banks'!H86="NA","",IF('T3-1a. Domestic banks'!H86="Yes",1/3,0))</f>
      </c>
      <c r="I86" s="2">
        <f>IF('T3-1a. Domestic banks'!I86="NA","",IF('T3-1a. Domestic banks'!I86="Yes",1/3,0))</f>
      </c>
      <c r="J86" s="2">
        <f>IF('T3-1a. Domestic banks'!J86="NA","",IF('T3-1a. Domestic banks'!J86="Yes",1/3,0))</f>
      </c>
      <c r="K86" s="2">
        <f>IF('T3-1a. Domestic banks'!K86="NA","",IF('T3-1a. Domestic banks'!K86="Yes",1/3,0))</f>
      </c>
      <c r="L86" s="2">
        <f>IF('T3-1a. Domestic banks'!L86="NA","",IF('T3-1a. Domestic banks'!L86="Yes",1/3,0))</f>
      </c>
    </row>
    <row r="87" spans="2:12" ht="12.75">
      <c r="B87" s="17" t="s">
        <v>284</v>
      </c>
      <c r="C87" s="2">
        <f>IF('T3-1a. Domestic banks'!C87="NA","",IF('T3-1a. Domestic banks'!C87="Yes",1/3,0))</f>
      </c>
      <c r="D87" s="2">
        <f>IF('T3-1a. Domestic banks'!D87="NA","",IF('T3-1a. Domestic banks'!D87="Yes",1/3,0))</f>
      </c>
      <c r="E87" s="2">
        <f>IF('T3-1a. Domestic banks'!E87="NA","",IF('T3-1a. Domestic banks'!E87="Yes",1/3,0))</f>
      </c>
      <c r="F87" s="2">
        <f>IF('T3-1a. Domestic banks'!F87="NA","",IF('T3-1a. Domestic banks'!F87="Yes",1/3,0))</f>
      </c>
      <c r="G87" s="2">
        <f>IF('T3-1a. Domestic banks'!G87="NA","",IF('T3-1a. Domestic banks'!G87="Yes",1/3,0))</f>
      </c>
      <c r="H87" s="2">
        <f>IF('T3-1a. Domestic banks'!H87="NA","",IF('T3-1a. Domestic banks'!H87="Yes",1/3,0))</f>
      </c>
      <c r="I87" s="2">
        <f>IF('T3-1a. Domestic banks'!I87="NA","",IF('T3-1a. Domestic banks'!I87="Yes",1/3,0))</f>
      </c>
      <c r="J87" s="2">
        <f>IF('T3-1a. Domestic banks'!J87="NA","",IF('T3-1a. Domestic banks'!J87="Yes",1/3,0))</f>
      </c>
      <c r="K87" s="2">
        <f>IF('T3-1a. Domestic banks'!K87="NA","",IF('T3-1a. Domestic banks'!K87="Yes",1/3,0))</f>
      </c>
      <c r="L87" s="2">
        <f>IF('T3-1a. Domestic banks'!L87="NA","",IF('T3-1a. Domestic banks'!L87="Yes",1/3,0))</f>
      </c>
    </row>
    <row r="88" spans="2:12" ht="12.75">
      <c r="B88" s="17" t="s">
        <v>285</v>
      </c>
      <c r="C88" s="2">
        <f>IF('T3-1a. Domestic banks'!C88="NA","",IF('T3-1a. Domestic banks'!C88="Yes",1/3,0))</f>
      </c>
      <c r="D88" s="2">
        <f>IF('T3-1a. Domestic banks'!D88="NA","",IF('T3-1a. Domestic banks'!D88="Yes",1/3,0))</f>
      </c>
      <c r="E88" s="2">
        <f>IF('T3-1a. Domestic banks'!E88="NA","",IF('T3-1a. Domestic banks'!E88="Yes",1/3,0))</f>
      </c>
      <c r="F88" s="2">
        <f>IF('T3-1a. Domestic banks'!F88="NA","",IF('T3-1a. Domestic banks'!F88="Yes",1/3,0))</f>
      </c>
      <c r="G88" s="2">
        <f>IF('T3-1a. Domestic banks'!G88="NA","",IF('T3-1a. Domestic banks'!G88="Yes",1/3,0))</f>
      </c>
      <c r="H88" s="2">
        <f>IF('T3-1a. Domestic banks'!H88="NA","",IF('T3-1a. Domestic banks'!H88="Yes",1/3,0))</f>
      </c>
      <c r="I88" s="2">
        <f>IF('T3-1a. Domestic banks'!I88="NA","",IF('T3-1a. Domestic banks'!I88="Yes",1/3,0))</f>
      </c>
      <c r="J88" s="2">
        <f>IF('T3-1a. Domestic banks'!J88="NA","",IF('T3-1a. Domestic banks'!J88="Yes",1/3,0))</f>
      </c>
      <c r="K88" s="2">
        <f>IF('T3-1a. Domestic banks'!K88="NA","",IF('T3-1a. Domestic banks'!K88="Yes",1/3,0))</f>
      </c>
      <c r="L88" s="2">
        <f>IF('T3-1a. Domestic banks'!L88="NA","",IF('T3-1a. Domestic banks'!L88="Yes",1/3,0))</f>
      </c>
    </row>
    <row r="89" spans="2:3" ht="12.75">
      <c r="B89" s="17" t="s">
        <v>286</v>
      </c>
      <c r="C89" s="2"/>
    </row>
    <row r="90" spans="2:3" ht="12.75">
      <c r="B90" s="1" t="s">
        <v>287</v>
      </c>
      <c r="C90" s="2"/>
    </row>
    <row r="91" spans="2:12" ht="12.75">
      <c r="B91" s="17" t="s">
        <v>219</v>
      </c>
      <c r="C91" s="2">
        <f>IF('T3-1a. Domestic banks'!C91="NA","",IF('T3-1a. Domestic banks'!C91="Yes",1,0))</f>
      </c>
      <c r="D91" s="2">
        <f>IF('T3-1a. Domestic banks'!D91="NA","",IF('T3-1a. Domestic banks'!D91="Yes",1,0))</f>
      </c>
      <c r="E91" s="2">
        <f>IF('T3-1a. Domestic banks'!E91="NA","",IF('T3-1a. Domestic banks'!E91="Yes",1,0))</f>
      </c>
      <c r="F91" s="2">
        <f>IF('T3-1a. Domestic banks'!F91="NA","",IF('T3-1a. Domestic banks'!F91="Yes",1,0))</f>
      </c>
      <c r="G91" s="2">
        <f>IF('T3-1a. Domestic banks'!G91="NA","",IF('T3-1a. Domestic banks'!G91="Yes",1,0))</f>
      </c>
      <c r="H91" s="2">
        <f>IF('T3-1a. Domestic banks'!H91="NA","",IF('T3-1a. Domestic banks'!H91="Yes",1,0))</f>
      </c>
      <c r="I91" s="2">
        <f>IF('T3-1a. Domestic banks'!I91="NA","",IF('T3-1a. Domestic banks'!I91="Yes",1,0))</f>
      </c>
      <c r="J91" s="2">
        <f>IF('T3-1a. Domestic banks'!J91="NA","",IF('T3-1a. Domestic banks'!J91="Yes",1,0))</f>
      </c>
      <c r="K91" s="2">
        <f>IF('T3-1a. Domestic banks'!K91="NA","",IF('T3-1a. Domestic banks'!K91="Yes",1,0))</f>
      </c>
      <c r="L91" s="2">
        <f>IF('T3-1a. Domestic banks'!L91="NA","",IF('T3-1a. Domestic banks'!L91="Yes",1,0))</f>
      </c>
    </row>
    <row r="92" spans="2:12" ht="12.75">
      <c r="B92" s="17" t="s">
        <v>283</v>
      </c>
      <c r="C92" s="2">
        <f>IF('T3-1a. Domestic banks'!C92="NA","",IF('T3-1a. Domestic banks'!C92="Yes",1/3,0))</f>
      </c>
      <c r="D92" s="2">
        <f>IF('T3-1a. Domestic banks'!D92="NA","",IF('T3-1a. Domestic banks'!D92="Yes",1/3,0))</f>
      </c>
      <c r="E92" s="2">
        <f>IF('T3-1a. Domestic banks'!E92="NA","",IF('T3-1a. Domestic banks'!E92="Yes",1/3,0))</f>
      </c>
      <c r="F92" s="2">
        <f>IF('T3-1a. Domestic banks'!F92="NA","",IF('T3-1a. Domestic banks'!F92="Yes",1/3,0))</f>
      </c>
      <c r="G92" s="2">
        <f>IF('T3-1a. Domestic banks'!G92="NA","",IF('T3-1a. Domestic banks'!G92="Yes",1/3,0))</f>
      </c>
      <c r="H92" s="2">
        <f>IF('T3-1a. Domestic banks'!H92="NA","",IF('T3-1a. Domestic banks'!H92="Yes",1/3,0))</f>
      </c>
      <c r="I92" s="2">
        <f>IF('T3-1a. Domestic banks'!I92="NA","",IF('T3-1a. Domestic banks'!I92="Yes",1/3,0))</f>
      </c>
      <c r="J92" s="2">
        <f>IF('T3-1a. Domestic banks'!J92="NA","",IF('T3-1a. Domestic banks'!J92="Yes",1/3,0))</f>
      </c>
      <c r="K92" s="2">
        <f>IF('T3-1a. Domestic banks'!K92="NA","",IF('T3-1a. Domestic banks'!K92="Yes",1/3,0))</f>
      </c>
      <c r="L92" s="2">
        <f>IF('T3-1a. Domestic banks'!L92="NA","",IF('T3-1a. Domestic banks'!L92="Yes",1/3,0))</f>
      </c>
    </row>
    <row r="93" spans="2:12" ht="12.75">
      <c r="B93" s="17" t="s">
        <v>284</v>
      </c>
      <c r="C93" s="2">
        <f>IF('T3-1a. Domestic banks'!C93="NA","",IF('T3-1a. Domestic banks'!C93="Yes",1/3,0))</f>
      </c>
      <c r="D93" s="2">
        <f>IF('T3-1a. Domestic banks'!D93="NA","",IF('T3-1a. Domestic banks'!D93="Yes",1/3,0))</f>
      </c>
      <c r="E93" s="2">
        <f>IF('T3-1a. Domestic banks'!E93="NA","",IF('T3-1a. Domestic banks'!E93="Yes",1/3,0))</f>
      </c>
      <c r="F93" s="2">
        <f>IF('T3-1a. Domestic banks'!F93="NA","",IF('T3-1a. Domestic banks'!F93="Yes",1/3,0))</f>
      </c>
      <c r="G93" s="2">
        <f>IF('T3-1a. Domestic banks'!G93="NA","",IF('T3-1a. Domestic banks'!G93="Yes",1/3,0))</f>
      </c>
      <c r="H93" s="2">
        <f>IF('T3-1a. Domestic banks'!H93="NA","",IF('T3-1a. Domestic banks'!H93="Yes",1/3,0))</f>
      </c>
      <c r="I93" s="2">
        <f>IF('T3-1a. Domestic banks'!I93="NA","",IF('T3-1a. Domestic banks'!I93="Yes",1/3,0))</f>
      </c>
      <c r="J93" s="2">
        <f>IF('T3-1a. Domestic banks'!J93="NA","",IF('T3-1a. Domestic banks'!J93="Yes",1/3,0))</f>
      </c>
      <c r="K93" s="2">
        <f>IF('T3-1a. Domestic banks'!K93="NA","",IF('T3-1a. Domestic banks'!K93="Yes",1/3,0))</f>
      </c>
      <c r="L93" s="2">
        <f>IF('T3-1a. Domestic banks'!L93="NA","",IF('T3-1a. Domestic banks'!L93="Yes",1/3,0))</f>
      </c>
    </row>
    <row r="94" spans="2:12" ht="12.75">
      <c r="B94" s="17" t="s">
        <v>285</v>
      </c>
      <c r="C94" s="2">
        <f>IF('T3-1a. Domestic banks'!C94="NA","",IF('T3-1a. Domestic banks'!C94="Yes",1/3,0))</f>
      </c>
      <c r="D94" s="2">
        <f>IF('T3-1a. Domestic banks'!D94="NA","",IF('T3-1a. Domestic banks'!D94="Yes",1/3,0))</f>
      </c>
      <c r="E94" s="2">
        <f>IF('T3-1a. Domestic banks'!E94="NA","",IF('T3-1a. Domestic banks'!E94="Yes",1/3,0))</f>
      </c>
      <c r="F94" s="2">
        <f>IF('T3-1a. Domestic banks'!F94="NA","",IF('T3-1a. Domestic banks'!F94="Yes",1/3,0))</f>
      </c>
      <c r="G94" s="2">
        <f>IF('T3-1a. Domestic banks'!G94="NA","",IF('T3-1a. Domestic banks'!G94="Yes",1/3,0))</f>
      </c>
      <c r="H94" s="2">
        <f>IF('T3-1a. Domestic banks'!H94="NA","",IF('T3-1a. Domestic banks'!H94="Yes",1/3,0))</f>
      </c>
      <c r="I94" s="2">
        <f>IF('T3-1a. Domestic banks'!I94="NA","",IF('T3-1a. Domestic banks'!I94="Yes",1/3,0))</f>
      </c>
      <c r="J94" s="2">
        <f>IF('T3-1a. Domestic banks'!J94="NA","",IF('T3-1a. Domestic banks'!J94="Yes",1/3,0))</f>
      </c>
      <c r="K94" s="2">
        <f>IF('T3-1a. Domestic banks'!K94="NA","",IF('T3-1a. Domestic banks'!K94="Yes",1/3,0))</f>
      </c>
      <c r="L94" s="2">
        <f>IF('T3-1a. Domestic banks'!L94="NA","",IF('T3-1a. Domestic banks'!L94="Yes",1/3,0))</f>
      </c>
    </row>
    <row r="95" spans="2:3" ht="12.75">
      <c r="B95" s="17" t="s">
        <v>286</v>
      </c>
      <c r="C95" s="2"/>
    </row>
    <row r="96" ht="12.75">
      <c r="B96" s="12" t="s">
        <v>207</v>
      </c>
    </row>
    <row r="97" ht="12.75">
      <c r="B97" s="12"/>
    </row>
    <row r="98" spans="1:3" ht="12.75">
      <c r="A98" s="5">
        <v>12</v>
      </c>
      <c r="B98" s="1" t="s">
        <v>294</v>
      </c>
      <c r="C98" s="2"/>
    </row>
    <row r="99" spans="2:12" ht="12.75">
      <c r="B99" s="17" t="s">
        <v>295</v>
      </c>
      <c r="C99" s="2">
        <f>IF('T3-1a. Domestic banks'!C99="NA","",IF('T3-1a. Domestic banks'!C99="Yes",0,IF('T3-1a. Domestic banks'!C99="Yes, with some restrictions",0.5,1)))</f>
      </c>
      <c r="D99" s="2">
        <f>IF('T3-1a. Domestic banks'!D99="NA","",IF('T3-1a. Domestic banks'!D99="Yes",0,IF('T3-1a. Domestic banks'!D99="Yes, with some restrictions",0.5,1)))</f>
      </c>
      <c r="E99" s="2">
        <f>IF('T3-1a. Domestic banks'!E99="NA","",IF('T3-1a. Domestic banks'!E99="Yes",0,IF('T3-1a. Domestic banks'!E99="Yes, with some restrictions",0.5,1)))</f>
      </c>
      <c r="F99" s="2">
        <f>IF('T3-1a. Domestic banks'!F99="NA","",IF('T3-1a. Domestic banks'!F99="Yes",0,IF('T3-1a. Domestic banks'!F99="Yes, with some restrictions",0.5,1)))</f>
      </c>
      <c r="G99" s="2">
        <f>IF('T3-1a. Domestic banks'!G99="NA","",IF('T3-1a. Domestic banks'!G99="Yes",0,IF('T3-1a. Domestic banks'!G99="Yes, with some restrictions",0.5,1)))</f>
      </c>
      <c r="H99" s="2">
        <f>IF('T3-1a. Domestic banks'!H99="NA","",IF('T3-1a. Domestic banks'!H99="Yes",0,IF('T3-1a. Domestic banks'!H99="Yes, with some restrictions",0.5,1)))</f>
      </c>
      <c r="I99" s="2">
        <f>IF('T3-1a. Domestic banks'!I99="NA","",IF('T3-1a. Domestic banks'!I99="Yes",0,IF('T3-1a. Domestic banks'!I99="Yes, with some restrictions",0.5,1)))</f>
      </c>
      <c r="J99" s="2">
        <f>IF('T3-1a. Domestic banks'!J99="NA","",IF('T3-1a. Domestic banks'!J99="Yes",0,IF('T3-1a. Domestic banks'!J99="Yes, with some restrictions",0.5,1)))</f>
      </c>
      <c r="K99" s="2">
        <f>IF('T3-1a. Domestic banks'!K99="NA","",IF('T3-1a. Domestic banks'!K99="Yes",0,IF('T3-1a. Domestic banks'!K99="Yes, with some restrictions",0.5,1)))</f>
      </c>
      <c r="L99" s="2">
        <f>IF('T3-1a. Domestic banks'!L99="NA","",IF('T3-1a. Domestic banks'!L99="Yes",0,IF('T3-1a. Domestic banks'!L99="Yes, with some restrictions",0.5,1)))</f>
      </c>
    </row>
    <row r="100" spans="2:12" ht="12.75">
      <c r="B100" s="17" t="s">
        <v>296</v>
      </c>
      <c r="C100" s="2">
        <f>IF('T3-1a. Domestic banks'!C100="NA","",IF('T3-1a. Domestic banks'!C100="Yes",0,IF('T3-1a. Domestic banks'!C100="Yes, with some restrictions",0.5,1)))</f>
      </c>
      <c r="D100" s="2">
        <f>IF('T3-1a. Domestic banks'!D100="NA","",IF('T3-1a. Domestic banks'!D100="Yes",0,IF('T3-1a. Domestic banks'!D100="Yes, with some restrictions",0.5,1)))</f>
      </c>
      <c r="E100" s="2">
        <f>IF('T3-1a. Domestic banks'!E100="NA","",IF('T3-1a. Domestic banks'!E100="Yes",0,IF('T3-1a. Domestic banks'!E100="Yes, with some restrictions",0.5,1)))</f>
      </c>
      <c r="F100" s="2">
        <f>IF('T3-1a. Domestic banks'!F100="NA","",IF('T3-1a. Domestic banks'!F100="Yes",0,IF('T3-1a. Domestic banks'!F100="Yes, with some restrictions",0.5,1)))</f>
      </c>
      <c r="G100" s="2">
        <f>IF('T3-1a. Domestic banks'!G100="NA","",IF('T3-1a. Domestic banks'!G100="Yes",0,IF('T3-1a. Domestic banks'!G100="Yes, with some restrictions",0.5,1)))</f>
      </c>
      <c r="H100" s="2">
        <f>IF('T3-1a. Domestic banks'!H100="NA","",IF('T3-1a. Domestic banks'!H100="Yes",0,IF('T3-1a. Domestic banks'!H100="Yes, with some restrictions",0.5,1)))</f>
      </c>
      <c r="I100" s="2">
        <f>IF('T3-1a. Domestic banks'!I100="NA","",IF('T3-1a. Domestic banks'!I100="Yes",0,IF('T3-1a. Domestic banks'!I100="Yes, with some restrictions",0.5,1)))</f>
      </c>
      <c r="J100" s="2">
        <f>IF('T3-1a. Domestic banks'!J100="NA","",IF('T3-1a. Domestic banks'!J100="Yes",0,IF('T3-1a. Domestic banks'!J100="Yes, with some restrictions",0.5,1)))</f>
      </c>
      <c r="K100" s="2">
        <f>IF('T3-1a. Domestic banks'!K100="NA","",IF('T3-1a. Domestic banks'!K100="Yes",0,IF('T3-1a. Domestic banks'!K100="Yes, with some restrictions",0.5,1)))</f>
      </c>
      <c r="L100" s="2">
        <f>IF('T3-1a. Domestic banks'!L100="NA","",IF('T3-1a. Domestic banks'!L100="Yes",0,IF('T3-1a. Domestic banks'!L100="Yes, with some restrictions",0.5,1)))</f>
      </c>
    </row>
    <row r="101" spans="2:12" ht="12.75">
      <c r="B101" s="17" t="s">
        <v>297</v>
      </c>
      <c r="C101" s="2">
        <f>IF('T3-1a. Domestic banks'!C101="NA","",IF('T3-1a. Domestic banks'!C101="Yes",0,IF('T3-1a. Domestic banks'!C101="Yes, with some restrictions",0.5,1)))</f>
      </c>
      <c r="D101" s="2">
        <f>IF('T3-1a. Domestic banks'!D101="NA","",IF('T3-1a. Domestic banks'!D101="Yes",0,IF('T3-1a. Domestic banks'!D101="Yes, with some restrictions",0.5,1)))</f>
      </c>
      <c r="E101" s="2">
        <f>IF('T3-1a. Domestic banks'!E101="NA","",IF('T3-1a. Domestic banks'!E101="Yes",0,IF('T3-1a. Domestic banks'!E101="Yes, with some restrictions",0.5,1)))</f>
      </c>
      <c r="F101" s="2">
        <f>IF('T3-1a. Domestic banks'!F101="NA","",IF('T3-1a. Domestic banks'!F101="Yes",0,IF('T3-1a. Domestic banks'!F101="Yes, with some restrictions",0.5,1)))</f>
      </c>
      <c r="G101" s="2">
        <f>IF('T3-1a. Domestic banks'!G101="NA","",IF('T3-1a. Domestic banks'!G101="Yes",0,IF('T3-1a. Domestic banks'!G101="Yes, with some restrictions",0.5,1)))</f>
      </c>
      <c r="H101" s="2">
        <f>IF('T3-1a. Domestic banks'!H101="NA","",IF('T3-1a. Domestic banks'!H101="Yes",0,IF('T3-1a. Domestic banks'!H101="Yes, with some restrictions",0.5,1)))</f>
      </c>
      <c r="I101" s="2">
        <f>IF('T3-1a. Domestic banks'!I101="NA","",IF('T3-1a. Domestic banks'!I101="Yes",0,IF('T3-1a. Domestic banks'!I101="Yes, with some restrictions",0.5,1)))</f>
      </c>
      <c r="J101" s="2">
        <f>IF('T3-1a. Domestic banks'!J101="NA","",IF('T3-1a. Domestic banks'!J101="Yes",0,IF('T3-1a. Domestic banks'!J101="Yes, with some restrictions",0.5,1)))</f>
      </c>
      <c r="K101" s="2">
        <f>IF('T3-1a. Domestic banks'!K101="NA","",IF('T3-1a. Domestic banks'!K101="Yes",0,IF('T3-1a. Domestic banks'!K101="Yes, with some restrictions",0.5,1)))</f>
      </c>
      <c r="L101" s="2">
        <f>IF('T3-1a. Domestic banks'!L101="NA","",IF('T3-1a. Domestic banks'!L101="Yes",0,IF('T3-1a. Domestic banks'!L101="Yes, with some restrictions",0.5,1)))</f>
      </c>
    </row>
    <row r="102" spans="2:12" ht="12.75">
      <c r="B102" s="17" t="s">
        <v>298</v>
      </c>
      <c r="C102" s="2">
        <f>IF('T3-1a. Domestic banks'!C102="NA","",IF('T3-1a. Domestic banks'!C102="Yes",0,IF('T3-1a. Domestic banks'!C102="Yes, with some restrictions",0.5,1)))</f>
      </c>
      <c r="D102" s="2">
        <f>IF('T3-1a. Domestic banks'!D102="NA","",IF('T3-1a. Domestic banks'!D102="Yes",0,IF('T3-1a. Domestic banks'!D102="Yes, with some restrictions",0.5,1)))</f>
      </c>
      <c r="E102" s="2">
        <f>IF('T3-1a. Domestic banks'!E102="NA","",IF('T3-1a. Domestic banks'!E102="Yes",0,IF('T3-1a. Domestic banks'!E102="Yes, with some restrictions",0.5,1)))</f>
      </c>
      <c r="F102" s="2">
        <f>IF('T3-1a. Domestic banks'!F102="NA","",IF('T3-1a. Domestic banks'!F102="Yes",0,IF('T3-1a. Domestic banks'!F102="Yes, with some restrictions",0.5,1)))</f>
      </c>
      <c r="G102" s="2">
        <f>IF('T3-1a. Domestic banks'!G102="NA","",IF('T3-1a. Domestic banks'!G102="Yes",0,IF('T3-1a. Domestic banks'!G102="Yes, with some restrictions",0.5,1)))</f>
      </c>
      <c r="H102" s="2">
        <f>IF('T3-1a. Domestic banks'!H102="NA","",IF('T3-1a. Domestic banks'!H102="Yes",0,IF('T3-1a. Domestic banks'!H102="Yes, with some restrictions",0.5,1)))</f>
      </c>
      <c r="I102" s="2">
        <f>IF('T3-1a. Domestic banks'!I102="NA","",IF('T3-1a. Domestic banks'!I102="Yes",0,IF('T3-1a. Domestic banks'!I102="Yes, with some restrictions",0.5,1)))</f>
      </c>
      <c r="J102" s="2">
        <f>IF('T3-1a. Domestic banks'!J102="NA","",IF('T3-1a. Domestic banks'!J102="Yes",0,IF('T3-1a. Domestic banks'!J102="Yes, with some restrictions",0.5,1)))</f>
      </c>
      <c r="K102" s="2">
        <f>IF('T3-1a. Domestic banks'!K102="NA","",IF('T3-1a. Domestic banks'!K102="Yes",0,IF('T3-1a. Domestic banks'!K102="Yes, with some restrictions",0.5,1)))</f>
      </c>
      <c r="L102" s="2">
        <f>IF('T3-1a. Domestic banks'!L102="NA","",IF('T3-1a. Domestic banks'!L102="Yes",0,IF('T3-1a. Domestic banks'!L102="Yes, with some restrictions",0.5,1)))</f>
      </c>
    </row>
    <row r="103" ht="12.75">
      <c r="B103" s="12" t="s">
        <v>207</v>
      </c>
    </row>
    <row r="104" ht="12.75">
      <c r="B104" s="12"/>
    </row>
    <row r="105" spans="2:3" ht="12.75">
      <c r="B105" s="4" t="s">
        <v>288</v>
      </c>
      <c r="C105" s="55"/>
    </row>
    <row r="106" ht="12.75">
      <c r="B106" s="12"/>
    </row>
    <row r="107" spans="1:3" ht="12.75">
      <c r="A107" s="5" t="s">
        <v>299</v>
      </c>
      <c r="B107" s="1" t="s">
        <v>289</v>
      </c>
      <c r="C107" s="2"/>
    </row>
    <row r="108" spans="2:12" ht="12.75">
      <c r="B108" s="17" t="s">
        <v>219</v>
      </c>
      <c r="C108" s="2">
        <f>IF('T3-1a. Domestic banks'!C108="Yes",1,0)</f>
        <v>0</v>
      </c>
      <c r="D108" s="2">
        <f>IF('T3-1a. Domestic banks'!D108="Yes",1,0)</f>
        <v>0</v>
      </c>
      <c r="E108" s="2">
        <f>IF('T3-1a. Domestic banks'!E108="Yes",1,0)</f>
        <v>0</v>
      </c>
      <c r="F108" s="2">
        <f>IF('T3-1a. Domestic banks'!F108="Yes",1,0)</f>
        <v>0</v>
      </c>
      <c r="G108" s="2">
        <f>IF('T3-1a. Domestic banks'!G108="Yes",1,0)</f>
        <v>0</v>
      </c>
      <c r="H108" s="2">
        <f>IF('T3-1a. Domestic banks'!H108="Yes",1,0)</f>
        <v>1</v>
      </c>
      <c r="I108" s="2">
        <f>IF('T3-1a. Domestic banks'!I108="Yes",1,0)</f>
        <v>0</v>
      </c>
      <c r="J108" s="2">
        <f>IF('T3-1a. Domestic banks'!J108="Yes",1,0)</f>
        <v>0</v>
      </c>
      <c r="K108" s="2">
        <f>IF('T3-1a. Domestic banks'!K108="Yes",1,0)</f>
        <v>0</v>
      </c>
      <c r="L108" s="2">
        <f>IF('T3-1a. Domestic banks'!L108="Yes",1,0)</f>
        <v>0</v>
      </c>
    </row>
    <row r="109" spans="2:12" ht="12.75">
      <c r="B109" s="17" t="s">
        <v>220</v>
      </c>
      <c r="C109" s="2">
        <f>IF('T3-1a. Domestic banks'!C109="Yes",0.5,0)</f>
        <v>0</v>
      </c>
      <c r="D109" s="2">
        <f>IF('T3-1a. Domestic banks'!D109="Yes",0.5,0)</f>
        <v>0</v>
      </c>
      <c r="E109" s="2">
        <f>IF('T3-1a. Domestic banks'!E109="Yes",0.5,0)</f>
        <v>0</v>
      </c>
      <c r="F109" s="2">
        <f>IF('T3-1a. Domestic banks'!F109="Yes",0.5,0)</f>
        <v>0</v>
      </c>
      <c r="G109" s="2">
        <f>IF('T3-1a. Domestic banks'!G109="Yes",0.5,0)</f>
        <v>0</v>
      </c>
      <c r="H109" s="2">
        <f>IF('T3-1a. Domestic banks'!H109="Yes",0.5,0)</f>
        <v>0</v>
      </c>
      <c r="I109" s="2">
        <f>IF('T3-1a. Domestic banks'!I109="Yes",0.5,0)</f>
        <v>0.5</v>
      </c>
      <c r="J109" s="2">
        <f>IF('T3-1a. Domestic banks'!J109="Yes",0.5,0)</f>
        <v>0</v>
      </c>
      <c r="K109" s="2">
        <f>IF('T3-1a. Domestic banks'!K109="Yes",0.5,0)</f>
        <v>0</v>
      </c>
      <c r="L109" s="2">
        <f>IF('T3-1a. Domestic banks'!L109="Yes",0.5,0)</f>
        <v>0.5</v>
      </c>
    </row>
    <row r="110" spans="2:12" ht="12.75">
      <c r="B110" s="17" t="s">
        <v>221</v>
      </c>
      <c r="C110" s="2">
        <f>IF('T3-1a. Domestic banks'!C110="Yes",0.5,0)</f>
        <v>0</v>
      </c>
      <c r="D110" s="2">
        <f>IF('T3-1a. Domestic banks'!D110="Yes",0.5,0)</f>
        <v>0</v>
      </c>
      <c r="E110" s="2">
        <f>IF('T3-1a. Domestic banks'!E110="Yes",0.5,0)</f>
        <v>0</v>
      </c>
      <c r="F110" s="2">
        <f>IF('T3-1a. Domestic banks'!F110="Yes",0.5,0)</f>
        <v>0</v>
      </c>
      <c r="G110" s="2">
        <f>IF('T3-1a. Domestic banks'!G110="Yes",0.5,0)</f>
        <v>0</v>
      </c>
      <c r="H110" s="2">
        <f>IF('T3-1a. Domestic banks'!H110="Yes",0.5,0)</f>
        <v>0</v>
      </c>
      <c r="I110" s="2">
        <f>IF('T3-1a. Domestic banks'!I110="Yes",0.5,0)</f>
        <v>0.5</v>
      </c>
      <c r="J110" s="2">
        <f>IF('T3-1a. Domestic banks'!J110="Yes",0.5,0)</f>
        <v>0</v>
      </c>
      <c r="K110" s="2">
        <f>IF('T3-1a. Domestic banks'!K110="Yes",0.5,0)</f>
        <v>0</v>
      </c>
      <c r="L110" s="2">
        <f>IF('T3-1a. Domestic banks'!L110="Yes",0.5,0)</f>
        <v>0</v>
      </c>
    </row>
    <row r="111" spans="2:3" ht="12.75">
      <c r="B111" s="17" t="s">
        <v>212</v>
      </c>
      <c r="C111" s="2"/>
    </row>
    <row r="112" ht="12.75">
      <c r="B112" s="12" t="s">
        <v>207</v>
      </c>
    </row>
    <row r="113" ht="12.75">
      <c r="B113" s="12"/>
    </row>
    <row r="114" spans="2:3" ht="12.75">
      <c r="B114" s="4" t="s">
        <v>290</v>
      </c>
      <c r="C114" s="55"/>
    </row>
    <row r="115" ht="12.75">
      <c r="B115" s="12"/>
    </row>
    <row r="116" spans="1:12" ht="25.5">
      <c r="A116" s="5">
        <v>14</v>
      </c>
      <c r="B116" s="11" t="s">
        <v>291</v>
      </c>
      <c r="C116" s="2">
        <f>IF('T3-1a. Domestic banks'!C116="NA","",IF('T3-1a. Domestic banks'!C116="not allowed",1,IF('T3-1a. Domestic banks'!C116="Yes",1,0)))</f>
      </c>
      <c r="D116" s="2">
        <f>IF('T3-1a. Domestic banks'!D116="NA","",IF('T3-1a. Domestic banks'!D116="not allowed",1,IF('T3-1a. Domestic banks'!D116="Yes",1,0)))</f>
      </c>
      <c r="E116" s="2">
        <f>IF('T3-1a. Domestic banks'!E116="NA","",IF('T3-1a. Domestic banks'!E116="not allowed",1,IF('T3-1a. Domestic banks'!E116="Yes",1,0)))</f>
      </c>
      <c r="F116" s="2">
        <f>IF('T3-1a. Domestic banks'!F116="NA","",IF('T3-1a. Domestic banks'!F116="not allowed",1,IF('T3-1a. Domestic banks'!F116="Yes",1,0)))</f>
      </c>
      <c r="G116" s="2">
        <f>IF('T3-1a. Domestic banks'!G116="NA","",IF('T3-1a. Domestic banks'!G116="not allowed",1,IF('T3-1a. Domestic banks'!G116="Yes",1,0)))</f>
      </c>
      <c r="H116" s="2">
        <f>IF('T3-1a. Domestic banks'!H116="NA","",IF('T3-1a. Domestic banks'!H116="not allowed",1,IF('T3-1a. Domestic banks'!H116="Yes",1,0)))</f>
      </c>
      <c r="I116" s="2">
        <f>IF('T3-1a. Domestic banks'!I116="NA","",IF('T3-1a. Domestic banks'!I116="not allowed",1,IF('T3-1a. Domestic banks'!I116="Yes",1,0)))</f>
      </c>
      <c r="J116" s="2">
        <f>IF('T3-1a. Domestic banks'!J116="NA","",IF('T3-1a. Domestic banks'!J116="not allowed",1,IF('T3-1a. Domestic banks'!J116="Yes",1,0)))</f>
      </c>
      <c r="K116" s="2">
        <f>IF('T3-1a. Domestic banks'!K116="NA","",IF('T3-1a. Domestic banks'!K116="not allowed",1,IF('T3-1a. Domestic banks'!K116="Yes",1,0)))</f>
      </c>
      <c r="L116" s="2">
        <f>IF('T3-1a. Domestic banks'!L116="NA","",IF('T3-1a. Domestic banks'!L116="not allowed",1,IF('T3-1a. Domestic banks'!L116="Yes",1,0)))</f>
      </c>
    </row>
    <row r="117" spans="2:3" ht="12.75">
      <c r="B117" s="17" t="s">
        <v>214</v>
      </c>
      <c r="C117" s="2"/>
    </row>
    <row r="118" spans="2:3" ht="12.75">
      <c r="B118" s="17" t="s">
        <v>215</v>
      </c>
      <c r="C118" s="2"/>
    </row>
    <row r="119" spans="2:3" ht="12.75">
      <c r="B119" s="17" t="s">
        <v>216</v>
      </c>
      <c r="C119" s="2"/>
    </row>
    <row r="120" spans="2:3" ht="12.75">
      <c r="B120" s="17" t="s">
        <v>292</v>
      </c>
      <c r="C120" s="2"/>
    </row>
    <row r="121" spans="2:3" ht="12.75">
      <c r="B121" s="17" t="s">
        <v>217</v>
      </c>
      <c r="C121" s="2"/>
    </row>
    <row r="122" spans="2:3" ht="12.75">
      <c r="B122" s="17" t="s">
        <v>218</v>
      </c>
      <c r="C122" s="2"/>
    </row>
    <row r="123" spans="2:12" ht="12.75">
      <c r="B123" s="12" t="s">
        <v>207</v>
      </c>
      <c r="D123" s="11"/>
      <c r="E123" s="11"/>
      <c r="F123" s="11"/>
      <c r="G123" s="11"/>
      <c r="H123" s="11"/>
      <c r="I123" s="11"/>
      <c r="J123" s="11"/>
      <c r="K123" s="11"/>
      <c r="L123" s="11"/>
    </row>
    <row r="124" spans="2:12" ht="12.75">
      <c r="B124" s="12"/>
      <c r="D124" s="11"/>
      <c r="E124" s="11"/>
      <c r="F124" s="11"/>
      <c r="G124" s="11"/>
      <c r="H124" s="11"/>
      <c r="I124" s="11"/>
      <c r="J124" s="11"/>
      <c r="K124" s="11"/>
      <c r="L124" s="11"/>
    </row>
    <row r="125" spans="1:12" ht="12.75">
      <c r="A125" s="5">
        <v>15</v>
      </c>
      <c r="B125" s="1" t="s">
        <v>293</v>
      </c>
      <c r="C125" s="2">
        <f>IF('T3-1a. Domestic banks'!C125="NA","",IF('T3-1a. Domestic banks'!C125="not allowed",1,IF('T3-1a. Domestic banks'!C125="Yes",1,0)))</f>
      </c>
      <c r="D125" s="2">
        <f>IF('T3-1a. Domestic banks'!D125="NA","",IF('T3-1a. Domestic banks'!D125="not allowed",1,IF('T3-1a. Domestic banks'!D125="Yes",1,0)))</f>
      </c>
      <c r="E125" s="2">
        <f>IF('T3-1a. Domestic banks'!E125="NA","",IF('T3-1a. Domestic banks'!E125="not allowed",1,IF('T3-1a. Domestic banks'!E125="Yes",1,0)))</f>
      </c>
      <c r="F125" s="2">
        <f>IF('T3-1a. Domestic banks'!F125="NA","",IF('T3-1a. Domestic banks'!F125="not allowed",1,IF('T3-1a. Domestic banks'!F125="Yes",1,0)))</f>
      </c>
      <c r="G125" s="2">
        <f>IF('T3-1a. Domestic banks'!G125="NA","",IF('T3-1a. Domestic banks'!G125="not allowed",1,IF('T3-1a. Domestic banks'!G125="Yes",1,0)))</f>
      </c>
      <c r="H125" s="2">
        <f>IF('T3-1a. Domestic banks'!H125="NA","",IF('T3-1a. Domestic banks'!H125="not allowed",1,IF('T3-1a. Domestic banks'!H125="Yes",1,0)))</f>
      </c>
      <c r="I125" s="2">
        <f>IF('T3-1a. Domestic banks'!I125="NA","",IF('T3-1a. Domestic banks'!I125="not allowed",1,IF('T3-1a. Domestic banks'!I125="Yes",1,0)))</f>
      </c>
      <c r="J125" s="2">
        <f>IF('T3-1a. Domestic banks'!J125="NA","",IF('T3-1a. Domestic banks'!J125="not allowed",1,IF('T3-1a. Domestic banks'!J125="Yes",1,0)))</f>
      </c>
      <c r="K125" s="2">
        <f>IF('T3-1a. Domestic banks'!K125="NA","",IF('T3-1a. Domestic banks'!K125="not allowed",1,IF('T3-1a. Domestic banks'!K125="Yes",1,0)))</f>
      </c>
      <c r="L125" s="2">
        <f>IF('T3-1a. Domestic banks'!L125="NA","",IF('T3-1a. Domestic banks'!L125="not allowed",1,IF('T3-1a. Domestic banks'!L125="Yes",1,0)))</f>
      </c>
    </row>
    <row r="126" spans="2:3" ht="12.75">
      <c r="B126" s="17" t="s">
        <v>214</v>
      </c>
      <c r="C126" s="2"/>
    </row>
    <row r="127" spans="2:3" ht="12.75">
      <c r="B127" s="17" t="s">
        <v>215</v>
      </c>
      <c r="C127" s="2"/>
    </row>
    <row r="128" spans="2:3" ht="12.75">
      <c r="B128" s="17" t="s">
        <v>216</v>
      </c>
      <c r="C128" s="2"/>
    </row>
    <row r="129" spans="2:3" ht="12.75">
      <c r="B129" s="17" t="s">
        <v>292</v>
      </c>
      <c r="C129" s="2"/>
    </row>
    <row r="130" spans="2:3" ht="12.75">
      <c r="B130" s="17" t="s">
        <v>217</v>
      </c>
      <c r="C130" s="2"/>
    </row>
    <row r="131" spans="2:3" ht="12.75">
      <c r="B131" s="17" t="s">
        <v>218</v>
      </c>
      <c r="C131" s="2"/>
    </row>
    <row r="132" ht="12.75">
      <c r="B132" s="12" t="s">
        <v>207</v>
      </c>
    </row>
    <row r="133" ht="12.75">
      <c r="B133" s="12"/>
    </row>
    <row r="134" spans="1:12" ht="12.75">
      <c r="A134" s="5">
        <v>16</v>
      </c>
      <c r="B134" s="1" t="s">
        <v>301</v>
      </c>
      <c r="C134" s="2">
        <f>IF('T3-1a. Domestic banks'!C134="NA","",IF('T3-1a. Domestic banks'!C134="..","..",IF('T3-1a. Domestic banks'!C134="Not allowed",1,IF('T3-1a. Domestic banks'!C134&lt;31,0.75,IF('T3-1a. Domestic banks'!C134&lt;61,0.5,IF('T3-1a. Domestic banks'!C134&lt;91,0.25,0))))))</f>
      </c>
      <c r="D134" s="2">
        <f>IF('T3-1a. Domestic banks'!D134="NA","",IF('T3-1a. Domestic banks'!D134="..","..",IF('T3-1a. Domestic banks'!D134="Not allowed",1,IF('T3-1a. Domestic banks'!D134&lt;31,0.75,IF('T3-1a. Domestic banks'!D134&lt;61,0.5,IF('T3-1a. Domestic banks'!D134&lt;91,0.25,0))))))</f>
      </c>
      <c r="E134" s="2">
        <f>IF('T3-1a. Domestic banks'!E134="NA","",IF('T3-1a. Domestic banks'!E134="..","..",IF('T3-1a. Domestic banks'!E134="Not allowed",1,IF('T3-1a. Domestic banks'!E134&lt;31,0.75,IF('T3-1a. Domestic banks'!E134&lt;61,0.5,IF('T3-1a. Domestic banks'!E134&lt;91,0.25,0))))))</f>
      </c>
      <c r="F134" s="2">
        <f>IF('T3-1a. Domestic banks'!F134="NA","",IF('T3-1a. Domestic banks'!F134="..","..",IF('T3-1a. Domestic banks'!F134="Not allowed",1,IF('T3-1a. Domestic banks'!F134&lt;31,0.75,IF('T3-1a. Domestic banks'!F134&lt;61,0.5,IF('T3-1a. Domestic banks'!F134&lt;91,0.25,0))))))</f>
      </c>
      <c r="G134" s="2">
        <f>IF('T3-1a. Domestic banks'!G134="NA","",IF('T3-1a. Domestic banks'!G134="..","..",IF('T3-1a. Domestic banks'!G134="Not allowed",1,IF('T3-1a. Domestic banks'!G134&lt;31,0.75,IF('T3-1a. Domestic banks'!G134&lt;61,0.5,IF('T3-1a. Domestic banks'!G134&lt;91,0.25,0))))))</f>
      </c>
      <c r="H134" s="2">
        <f>IF('T3-1a. Domestic banks'!H134="NA","",IF('T3-1a. Domestic banks'!H134="..","..",IF('T3-1a. Domestic banks'!H134="Not allowed",1,IF('T3-1a. Domestic banks'!H134&lt;31,0.75,IF('T3-1a. Domestic banks'!H134&lt;61,0.5,IF('T3-1a. Domestic banks'!H134&lt;91,0.25,0))))))</f>
      </c>
      <c r="I134" s="2">
        <f>IF('T3-1a. Domestic banks'!I134="NA","",IF('T3-1a. Domestic banks'!I134="..","..",IF('T3-1a. Domestic banks'!I134="Not allowed",1,IF('T3-1a. Domestic banks'!I134&lt;31,0.75,IF('T3-1a. Domestic banks'!I134&lt;61,0.5,IF('T3-1a. Domestic banks'!I134&lt;91,0.25,0))))))</f>
      </c>
      <c r="J134" s="2">
        <f>IF('T3-1a. Domestic banks'!J134="NA","",IF('T3-1a. Domestic banks'!J134="..","..",IF('T3-1a. Domestic banks'!J134="Not allowed",1,IF('T3-1a. Domestic banks'!J134&lt;31,0.75,IF('T3-1a. Domestic banks'!J134&lt;61,0.5,IF('T3-1a. Domestic banks'!J134&lt;91,0.25,0))))))</f>
      </c>
      <c r="K134" s="2">
        <f>IF('T3-1a. Domestic banks'!K134="NA","",IF('T3-1a. Domestic banks'!K134="..","..",IF('T3-1a. Domestic banks'!K134="Not allowed",1,IF('T3-1a. Domestic banks'!K134&lt;31,0.75,IF('T3-1a. Domestic banks'!K134&lt;61,0.5,IF('T3-1a. Domestic banks'!K134&lt;91,0.25,0))))))</f>
      </c>
      <c r="L134" s="2">
        <f>IF('T3-1a. Domestic banks'!L134="NA","",IF('T3-1a. Domestic banks'!L134="..","..",IF('T3-1a. Domestic banks'!L134="Not allowed",1,IF('T3-1a. Domestic banks'!L134&lt;31,0.75,IF('T3-1a. Domestic banks'!L134&lt;61,0.5,IF('T3-1a. Domestic banks'!L134&lt;91,0.25,0))))))</f>
      </c>
    </row>
    <row r="135" spans="2:12" ht="12.75">
      <c r="B135" s="11" t="s">
        <v>300</v>
      </c>
      <c r="C135" s="2">
        <f>IF('T3-1a. Domestic banks'!C135="NA","",IF('T3-1a. Domestic banks'!C135="..","..",IF('T3-1a. Domestic banks'!C135="Not allowed",1,IF('T3-1a. Domestic banks'!C135&lt;1.01,0.8,IF('T3-1a. Domestic banks'!C135&lt;2.01,0.6,IF('T3-1a. Domestic banks'!C135&lt;3.01,0.4,IF('T3-1a. Domestic banks'!C135&lt;4.01,0.2,0)))))))</f>
      </c>
      <c r="D135" s="2">
        <f>IF('T3-1a. Domestic banks'!D135="NA","",IF('T3-1a. Domestic banks'!D135="..","..",IF('T3-1a. Domestic banks'!D135="Not allowed",1,IF('T3-1a. Domestic banks'!D135&lt;1.01,0.8,IF('T3-1a. Domestic banks'!D135&lt;2.01,0.6,IF('T3-1a. Domestic banks'!D135&lt;3.01,0.4,IF('T3-1a. Domestic banks'!D135&lt;4.01,0.2,0)))))))</f>
      </c>
      <c r="E135" s="2">
        <f>IF('T3-1a. Domestic banks'!E135="NA","",IF('T3-1a. Domestic banks'!E135="..","..",IF('T3-1a. Domestic banks'!E135="Not allowed",1,IF('T3-1a. Domestic banks'!E135&lt;1.01,0.8,IF('T3-1a. Domestic banks'!E135&lt;2.01,0.6,IF('T3-1a. Domestic banks'!E135&lt;3.01,0.4,IF('T3-1a. Domestic banks'!E135&lt;4.01,0.2,0)))))))</f>
      </c>
      <c r="F135" s="2">
        <f>IF('T3-1a. Domestic banks'!F135="NA","",IF('T3-1a. Domestic banks'!F135="..","..",IF('T3-1a. Domestic banks'!F135="Not allowed",1,IF('T3-1a. Domestic banks'!F135&lt;1.01,0.8,IF('T3-1a. Domestic banks'!F135&lt;2.01,0.6,IF('T3-1a. Domestic banks'!F135&lt;3.01,0.4,IF('T3-1a. Domestic banks'!F135&lt;4.01,0.2,0)))))))</f>
      </c>
      <c r="G135" s="2">
        <f>IF('T3-1a. Domestic banks'!G135="NA","",IF('T3-1a. Domestic banks'!G135="..","..",IF('T3-1a. Domestic banks'!G135="Not allowed",1,IF('T3-1a. Domestic banks'!G135&lt;1.01,0.8,IF('T3-1a. Domestic banks'!G135&lt;2.01,0.6,IF('T3-1a. Domestic banks'!G135&lt;3.01,0.4,IF('T3-1a. Domestic banks'!G135&lt;4.01,0.2,0)))))))</f>
      </c>
      <c r="H135" s="2">
        <f>IF('T3-1a. Domestic banks'!H135="NA","",IF('T3-1a. Domestic banks'!H135="..","..",IF('T3-1a. Domestic banks'!H135="Not allowed",1,IF('T3-1a. Domestic banks'!H135&lt;1.01,0.8,IF('T3-1a. Domestic banks'!H135&lt;2.01,0.6,IF('T3-1a. Domestic banks'!H135&lt;3.01,0.4,IF('T3-1a. Domestic banks'!H135&lt;4.01,0.2,0)))))))</f>
      </c>
      <c r="I135" s="2">
        <f>IF('T3-1a. Domestic banks'!I135="NA","",IF('T3-1a. Domestic banks'!I135="..","..",IF('T3-1a. Domestic banks'!I135="Not allowed",1,IF('T3-1a. Domestic banks'!I135&lt;1.01,0.8,IF('T3-1a. Domestic banks'!I135&lt;2.01,0.6,IF('T3-1a. Domestic banks'!I135&lt;3.01,0.4,IF('T3-1a. Domestic banks'!I135&lt;4.01,0.2,0)))))))</f>
      </c>
      <c r="J135" s="2">
        <f>IF('T3-1a. Domestic banks'!J135="NA","",IF('T3-1a. Domestic banks'!J135="..","..",IF('T3-1a. Domestic banks'!J135="Not allowed",1,IF('T3-1a. Domestic banks'!J135&lt;1.01,0.8,IF('T3-1a. Domestic banks'!J135&lt;2.01,0.6,IF('T3-1a. Domestic banks'!J135&lt;3.01,0.4,IF('T3-1a. Domestic banks'!J135&lt;4.01,0.2,0)))))))</f>
      </c>
      <c r="K135" s="2">
        <f>IF('T3-1a. Domestic banks'!K135="NA","",IF('T3-1a. Domestic banks'!K135="..","..",IF('T3-1a. Domestic banks'!K135="Not allowed",1,IF('T3-1a. Domestic banks'!K135&lt;1.01,0.8,IF('T3-1a. Domestic banks'!K135&lt;2.01,0.6,IF('T3-1a. Domestic banks'!K135&lt;3.01,0.4,IF('T3-1a. Domestic banks'!K135&lt;4.01,0.2,0)))))))</f>
      </c>
      <c r="L135" s="2">
        <f>IF('T3-1a. Domestic banks'!L135="NA","",IF('T3-1a. Domestic banks'!L135="..","..",IF('T3-1a. Domestic banks'!L135="Not allowed",1,IF('T3-1a. Domestic banks'!L135&lt;1.01,0.8,IF('T3-1a. Domestic banks'!L135&lt;2.01,0.6,IF('T3-1a. Domestic banks'!L135&lt;3.01,0.4,IF('T3-1a. Domestic banks'!L135&lt;4.01,0.2,0)))))))</f>
      </c>
    </row>
    <row r="136" ht="12.75">
      <c r="B136" s="12" t="s">
        <v>207</v>
      </c>
    </row>
    <row r="137" ht="12.75">
      <c r="B137" s="12"/>
    </row>
    <row r="138" spans="2:3" ht="12.75">
      <c r="B138" s="1" t="s">
        <v>302</v>
      </c>
      <c r="C138" s="2"/>
    </row>
    <row r="139" ht="12.75">
      <c r="B139" s="12"/>
    </row>
    <row r="140" spans="1:3" ht="12.75">
      <c r="A140" s="5" t="s">
        <v>304</v>
      </c>
      <c r="B140" s="1" t="s">
        <v>305</v>
      </c>
      <c r="C140" s="2"/>
    </row>
    <row r="141" spans="2:3" ht="12.75">
      <c r="B141" s="17" t="s">
        <v>303</v>
      </c>
      <c r="C141" s="2"/>
    </row>
    <row r="142" spans="2:12" ht="12.75">
      <c r="B142" s="17" t="s">
        <v>222</v>
      </c>
      <c r="C142" s="2">
        <f>IF('T3-1a. Domestic banks'!C142="..","..",(100-'T3-1a. Domestic banks'!C142)/100)</f>
        <v>0</v>
      </c>
      <c r="D142" s="2">
        <f>IF('T3-1a. Domestic banks'!D142="..","..",(100-'T3-1a. Domestic banks'!D142)/100)</f>
        <v>0</v>
      </c>
      <c r="E142" s="2">
        <f>IF('T3-1a. Domestic banks'!E142="..","..",(100-'T3-1a. Domestic banks'!E142)/100)</f>
        <v>0</v>
      </c>
      <c r="F142" s="2">
        <f>IF('T3-1a. Domestic banks'!F142="..","..",(100-'T3-1a. Domestic banks'!F142)/100)</f>
        <v>0</v>
      </c>
      <c r="G142" s="2">
        <f>IF('T3-1a. Domestic banks'!G142="..","..",(100-'T3-1a. Domestic banks'!G142)/100)</f>
        <v>0</v>
      </c>
      <c r="H142" s="2">
        <f>IF('T3-1a. Domestic banks'!H142="..","..",(100-'T3-1a. Domestic banks'!H142)/100)</f>
        <v>0</v>
      </c>
      <c r="I142" s="2">
        <f>IF('T3-1a. Domestic banks'!I142="..","..",(100-'T3-1a. Domestic banks'!I142)/100)</f>
        <v>0</v>
      </c>
      <c r="J142" s="2">
        <f>IF('T3-1a. Domestic banks'!J142="..","..",(100-'T3-1a. Domestic banks'!J142)/100)</f>
        <v>0</v>
      </c>
      <c r="K142" s="2">
        <f>IF('T3-1a. Domestic banks'!K142="..","..",(100-'T3-1a. Domestic banks'!K142)/100)</f>
        <v>0</v>
      </c>
      <c r="L142" s="2">
        <f>IF('T3-1a. Domestic banks'!L142="..","..",(100-'T3-1a. Domestic banks'!L142)/100)</f>
        <v>0</v>
      </c>
    </row>
    <row r="143" spans="2:3" ht="12.75">
      <c r="B143" s="17" t="s">
        <v>223</v>
      </c>
      <c r="C143" s="2"/>
    </row>
    <row r="144" spans="2:12" ht="12.75">
      <c r="B144" s="17" t="s">
        <v>222</v>
      </c>
      <c r="C144" s="2">
        <f>IF('T3-1a. Domestic banks'!C144="..","..",(100-'T3-1a. Domestic banks'!C144)/100)</f>
        <v>0</v>
      </c>
      <c r="D144" s="2">
        <f>IF('T3-1a. Domestic banks'!D144="..","..",(100-'T3-1a. Domestic banks'!D144)/100)</f>
        <v>0</v>
      </c>
      <c r="E144" s="2">
        <f>IF('T3-1a. Domestic banks'!E144="..","..",(100-'T3-1a. Domestic banks'!E144)/100)</f>
        <v>0</v>
      </c>
      <c r="F144" s="2">
        <f>IF('T3-1a. Domestic banks'!F144="..","..",(100-'T3-1a. Domestic banks'!F144)/100)</f>
        <v>0</v>
      </c>
      <c r="G144" s="2">
        <f>IF('T3-1a. Domestic banks'!G144="..","..",(100-'T3-1a. Domestic banks'!G144)/100)</f>
        <v>0</v>
      </c>
      <c r="H144" s="2">
        <f>IF('T3-1a. Domestic banks'!H144="..","..",(100-'T3-1a. Domestic banks'!H144)/100)</f>
        <v>0</v>
      </c>
      <c r="I144" s="2">
        <f>IF('T3-1a. Domestic banks'!I144="..","..",(100-'T3-1a. Domestic banks'!I144)/100)</f>
        <v>0</v>
      </c>
      <c r="J144" s="2">
        <f>IF('T3-1a. Domestic banks'!J144="..","..",(100-'T3-1a. Domestic banks'!J144)/100)</f>
        <v>0</v>
      </c>
      <c r="K144" s="2">
        <f>IF('T3-1a. Domestic banks'!K144="..","..",(100-'T3-1a. Domestic banks'!K144)/100)</f>
        <v>0</v>
      </c>
      <c r="L144" s="2">
        <f>IF('T3-1a. Domestic banks'!L144="..","..",(100-'T3-1a. Domestic banks'!L144)/100)</f>
        <v>0</v>
      </c>
    </row>
    <row r="145" ht="12.75">
      <c r="B145" s="12" t="s">
        <v>207</v>
      </c>
    </row>
    <row r="146" ht="12.75">
      <c r="B146" s="12"/>
    </row>
    <row r="147" spans="1:9" ht="12.75">
      <c r="A147" s="5">
        <v>19</v>
      </c>
      <c r="B147" s="1" t="s">
        <v>306</v>
      </c>
      <c r="C147" s="2"/>
      <c r="I147" s="2" t="s">
        <v>43</v>
      </c>
    </row>
    <row r="148" spans="2:12" ht="12.75">
      <c r="B148" s="17" t="s">
        <v>307</v>
      </c>
      <c r="C148" s="2">
        <f>IF('T3-1a. Domestic banks'!C147="Not allowed",1,IF('T3-1a. Domestic banks'!C148="Yes",1,0))</f>
        <v>0</v>
      </c>
      <c r="D148" s="2">
        <f>IF('T3-1a. Domestic banks'!D147="Not allowed",1,IF('T3-1a. Domestic banks'!D148="Yes",1,0))</f>
        <v>0</v>
      </c>
      <c r="E148" s="2">
        <f>IF('T3-1a. Domestic banks'!E147="Not allowed",1,IF('T3-1a. Domestic banks'!E148="Yes",1,0))</f>
        <v>0</v>
      </c>
      <c r="F148" s="2">
        <f>IF('T3-1a. Domestic banks'!F147="Not allowed",1,IF('T3-1a. Domestic banks'!F148="Yes",1,0))</f>
        <v>0</v>
      </c>
      <c r="G148" s="2">
        <f>IF('T3-1a. Domestic banks'!G147="Not allowed",1,IF('T3-1a. Domestic banks'!G148="Yes",1,0))</f>
        <v>1</v>
      </c>
      <c r="H148" s="2">
        <f>IF('T3-1a. Domestic banks'!H147="Not allowed",1,IF('T3-1a. Domestic banks'!H148="Yes",1,0))</f>
        <v>1</v>
      </c>
      <c r="I148" s="2">
        <f>IF('T3-1a. Domestic banks'!I147="Not allowed",1,IF('T3-1a. Domestic banks'!I148="Yes",1,0))</f>
        <v>0</v>
      </c>
      <c r="J148" s="2">
        <f>IF('T3-1a. Domestic banks'!J147="Not allowed",1,IF('T3-1a. Domestic banks'!J148="Yes",1,0))</f>
        <v>0</v>
      </c>
      <c r="K148" s="2">
        <f>IF('T3-1a. Domestic banks'!K147="Not allowed",1,IF('T3-1a. Domestic banks'!K148="Yes",1,0))</f>
        <v>1</v>
      </c>
      <c r="L148" s="2">
        <f>IF('T3-1a. Domestic banks'!L147="Not allowed",1,IF('T3-1a. Domestic banks'!L148="Yes",1,0))</f>
        <v>0</v>
      </c>
    </row>
    <row r="149" spans="2:12" ht="12.75">
      <c r="B149" s="17" t="s">
        <v>308</v>
      </c>
      <c r="C149" s="2">
        <f>IF('T3-1a. Domestic banks'!C149="Yes",0.5,0)</f>
        <v>0</v>
      </c>
      <c r="D149" s="2">
        <f>IF('T3-1a. Domestic banks'!D149="Yes",0.5,0)</f>
        <v>0</v>
      </c>
      <c r="E149" s="2">
        <f>IF('T3-1a. Domestic banks'!E149="Yes",0.5,0)</f>
        <v>0.5</v>
      </c>
      <c r="F149" s="2">
        <f>IF('T3-1a. Domestic banks'!F149="Yes",0.5,0)</f>
        <v>0</v>
      </c>
      <c r="G149" s="2">
        <f>IF('T3-1a. Domestic banks'!G149="Yes",0.5,0)</f>
        <v>0</v>
      </c>
      <c r="H149" s="2">
        <f>IF('T3-1a. Domestic banks'!H149="Yes",0.5,0)</f>
        <v>0</v>
      </c>
      <c r="I149" s="2">
        <f>IF('T3-1a. Domestic banks'!I149="Yes",0.5,0)</f>
        <v>0.5</v>
      </c>
      <c r="J149" s="2">
        <f>IF('T3-1a. Domestic banks'!J149="Yes",0.5,0)</f>
        <v>0.5</v>
      </c>
      <c r="K149" s="2">
        <f>IF('T3-1a. Domestic banks'!K149="Yes",0.5,0)</f>
        <v>0</v>
      </c>
      <c r="L149" s="2">
        <f>IF('T3-1a. Domestic banks'!L149="Yes",0.5,0)</f>
        <v>0</v>
      </c>
    </row>
    <row r="150" spans="2:12" ht="12.75">
      <c r="B150" s="17" t="s">
        <v>8</v>
      </c>
      <c r="C150" s="2">
        <f>IF('T3-1a. Domestic banks'!C150="Yes",0.25,0)</f>
        <v>0.25</v>
      </c>
      <c r="D150" s="2">
        <f>IF('T3-1a. Domestic banks'!D150="Yes",0.25,0)</f>
        <v>0.25</v>
      </c>
      <c r="E150" s="2">
        <f>IF('T3-1a. Domestic banks'!E150="Yes",0.25,0)</f>
        <v>0</v>
      </c>
      <c r="F150" s="2">
        <f>IF('T3-1a. Domestic banks'!F150="Yes",0.25,0)</f>
        <v>0</v>
      </c>
      <c r="G150" s="2">
        <f>IF('T3-1a. Domestic banks'!G150="Yes",0.25,0)</f>
        <v>0</v>
      </c>
      <c r="H150" s="2">
        <f>IF('T3-1a. Domestic banks'!H150="Yes",0.25,0)</f>
        <v>0</v>
      </c>
      <c r="I150" s="2">
        <f>IF('T3-1a. Domestic banks'!I150="Yes",0.25,0)</f>
        <v>0</v>
      </c>
      <c r="J150" s="2">
        <f>IF('T3-1a. Domestic banks'!J150="Yes",0.25,0)</f>
        <v>0</v>
      </c>
      <c r="K150" s="2">
        <f>IF('T3-1a. Domestic banks'!K150="Yes",0.25,0)</f>
        <v>0</v>
      </c>
      <c r="L150" s="2">
        <f>IF('T3-1a. Domestic banks'!L150="Yes",0.25,0)</f>
        <v>0.25</v>
      </c>
    </row>
    <row r="151" spans="2:3" ht="12.75">
      <c r="B151" s="17" t="s">
        <v>9</v>
      </c>
      <c r="C151" s="2"/>
    </row>
    <row r="152" ht="12.75">
      <c r="B152" s="12" t="s">
        <v>207</v>
      </c>
    </row>
    <row r="154" spans="2:3" ht="12.75">
      <c r="B154" s="1" t="s">
        <v>10</v>
      </c>
      <c r="C154" s="2"/>
    </row>
    <row r="155" ht="12.75">
      <c r="B155" s="12"/>
    </row>
    <row r="156" spans="2:3" ht="12.75">
      <c r="B156" s="22" t="s">
        <v>11</v>
      </c>
      <c r="C156" s="55"/>
    </row>
    <row r="157" ht="12.75">
      <c r="B157" s="12"/>
    </row>
    <row r="158" spans="1:3" ht="12.75">
      <c r="A158" s="5" t="s">
        <v>16</v>
      </c>
      <c r="B158" s="1" t="s">
        <v>12</v>
      </c>
      <c r="C158" s="2"/>
    </row>
    <row r="159" spans="2:3" ht="12.75">
      <c r="B159" s="17" t="s">
        <v>13</v>
      </c>
      <c r="C159" s="2"/>
    </row>
    <row r="160" spans="2:3" ht="12.75">
      <c r="B160" s="17" t="s">
        <v>14</v>
      </c>
      <c r="C160" s="2"/>
    </row>
    <row r="161" spans="2:3" ht="12.75">
      <c r="B161" s="17" t="s">
        <v>15</v>
      </c>
      <c r="C161" s="2"/>
    </row>
    <row r="162" spans="2:3" ht="12.75">
      <c r="B162" s="17" t="s">
        <v>17</v>
      </c>
      <c r="C162" s="2"/>
    </row>
    <row r="163" ht="12.75">
      <c r="B163" s="12" t="s">
        <v>207</v>
      </c>
    </row>
    <row r="164" ht="12.75">
      <c r="B164" s="12"/>
    </row>
    <row r="165" spans="1:3" ht="12.75">
      <c r="A165" s="5" t="s">
        <v>22</v>
      </c>
      <c r="B165" s="1" t="s">
        <v>18</v>
      </c>
      <c r="C165" s="2"/>
    </row>
    <row r="166" spans="2:3" ht="12.75">
      <c r="B166" s="17" t="s">
        <v>19</v>
      </c>
      <c r="C166" s="2"/>
    </row>
    <row r="167" spans="2:8" ht="12.75">
      <c r="B167" s="17" t="s">
        <v>20</v>
      </c>
      <c r="C167" s="23"/>
      <c r="H167" s="23"/>
    </row>
    <row r="168" spans="2:3" ht="12.75">
      <c r="B168" s="17" t="s">
        <v>21</v>
      </c>
      <c r="C168" s="2"/>
    </row>
    <row r="169" ht="12.75">
      <c r="B169" s="12" t="s">
        <v>207</v>
      </c>
    </row>
    <row r="170" ht="12.75">
      <c r="B170" s="12"/>
    </row>
    <row r="171" spans="2:3" ht="12.75">
      <c r="B171" s="4" t="s">
        <v>23</v>
      </c>
      <c r="C171" s="55"/>
    </row>
    <row r="172" ht="12.75">
      <c r="B172" s="12"/>
    </row>
    <row r="173" spans="1:3" ht="12.75">
      <c r="A173" s="5" t="s">
        <v>25</v>
      </c>
      <c r="B173" s="1" t="s">
        <v>24</v>
      </c>
      <c r="C173" s="2"/>
    </row>
    <row r="174" spans="2:3" ht="12.75">
      <c r="B174" s="1" t="s">
        <v>26</v>
      </c>
      <c r="C174" s="2"/>
    </row>
    <row r="175" spans="2:3" ht="12.75">
      <c r="B175" s="1" t="s">
        <v>27</v>
      </c>
      <c r="C175" s="2"/>
    </row>
    <row r="176" spans="2:3" ht="12.75">
      <c r="B176" s="1" t="s">
        <v>28</v>
      </c>
      <c r="C176" s="2"/>
    </row>
    <row r="177" spans="2:3" ht="12.75">
      <c r="B177" s="1" t="s">
        <v>29</v>
      </c>
      <c r="C177" s="2"/>
    </row>
    <row r="178" spans="2:3" ht="12.75">
      <c r="B178" s="12" t="s">
        <v>207</v>
      </c>
      <c r="C178" s="2"/>
    </row>
    <row r="179" ht="12.75">
      <c r="B179" s="12"/>
    </row>
    <row r="180" spans="1:2" ht="25.5">
      <c r="A180" s="5">
        <v>23</v>
      </c>
      <c r="B180" s="11" t="s">
        <v>309</v>
      </c>
    </row>
    <row r="181" spans="2:3" ht="12.75">
      <c r="B181" s="17" t="s">
        <v>30</v>
      </c>
      <c r="C181" s="2"/>
    </row>
    <row r="182" spans="2:3" ht="12.75">
      <c r="B182" s="17" t="s">
        <v>31</v>
      </c>
      <c r="C182" s="2"/>
    </row>
    <row r="183" spans="2:3" ht="12.75">
      <c r="B183" s="17" t="s">
        <v>32</v>
      </c>
      <c r="C183" s="2"/>
    </row>
    <row r="184" spans="2:3" ht="12.75">
      <c r="B184" s="17" t="s">
        <v>33</v>
      </c>
      <c r="C184" s="2"/>
    </row>
    <row r="185" spans="2:3" ht="12.75">
      <c r="B185" s="17" t="s">
        <v>213</v>
      </c>
      <c r="C185" s="2"/>
    </row>
    <row r="186" ht="12.75">
      <c r="B186" s="12" t="s">
        <v>207</v>
      </c>
    </row>
    <row r="188" spans="1:3" ht="12.75">
      <c r="A188" s="5" t="s">
        <v>34</v>
      </c>
      <c r="B188" s="1" t="s">
        <v>310</v>
      </c>
      <c r="C188" s="2"/>
    </row>
    <row r="189" spans="2:3" ht="12.75">
      <c r="B189" s="17" t="s">
        <v>224</v>
      </c>
      <c r="C189" s="2"/>
    </row>
    <row r="190" spans="2:12" ht="12.75">
      <c r="B190" s="17" t="s">
        <v>225</v>
      </c>
      <c r="C190" s="2">
        <f>IF('T3-1a. Domestic banks'!C190="Yes",1,0)</f>
        <v>1</v>
      </c>
      <c r="D190" s="2">
        <f>IF('T3-1a. Domestic banks'!D190="Yes",1,0)</f>
        <v>0</v>
      </c>
      <c r="E190" s="2">
        <f>IF('T3-1a. Domestic banks'!E190="Yes",1,0)</f>
        <v>0</v>
      </c>
      <c r="F190" s="2">
        <f>IF('T3-1a. Domestic banks'!F190="Yes",1,0)</f>
        <v>0</v>
      </c>
      <c r="G190" s="2">
        <f>IF('T3-1a. Domestic banks'!G190="Yes",1,0)</f>
        <v>1</v>
      </c>
      <c r="H190" s="2">
        <f>IF('T3-1a. Domestic banks'!H190="Yes",1,0)</f>
        <v>1</v>
      </c>
      <c r="I190" s="2">
        <f>IF('T3-1a. Domestic banks'!I190="Yes",1,0)</f>
        <v>0</v>
      </c>
      <c r="J190" s="2">
        <f>IF('T3-1a. Domestic banks'!J190="Yes",1,0)</f>
        <v>0</v>
      </c>
      <c r="K190" s="2">
        <f>IF('T3-1a. Domestic banks'!K190="Yes",1,0)</f>
        <v>1</v>
      </c>
      <c r="L190" s="2">
        <f>IF('T3-1a. Domestic banks'!L190="Yes",1,0)</f>
        <v>0</v>
      </c>
    </row>
    <row r="191" spans="2:3" ht="12.75">
      <c r="B191" s="17" t="s">
        <v>226</v>
      </c>
      <c r="C191" s="2"/>
    </row>
    <row r="192" spans="2:3" ht="12.75">
      <c r="B192" s="17" t="s">
        <v>213</v>
      </c>
      <c r="C192" s="2"/>
    </row>
    <row r="193" ht="12.75">
      <c r="B193" s="12" t="s">
        <v>207</v>
      </c>
    </row>
    <row r="194" ht="12.75">
      <c r="B194" s="12"/>
    </row>
    <row r="195" spans="1:12" ht="12.75">
      <c r="A195" s="5">
        <v>25</v>
      </c>
      <c r="B195" s="1" t="s">
        <v>194</v>
      </c>
      <c r="C195" s="2">
        <f>IF('T3-1a. Domestic banks'!C195="NA","",IF('T3-1a. Domestic banks'!C195="Not allowed",1,IF('T3-1a. Domestic banks'!C195="Yes",1,0)))</f>
      </c>
      <c r="D195" s="2">
        <f>IF('T3-1a. Domestic banks'!D195="NA","",IF('T3-1a. Domestic banks'!D195="Not allowed",1,IF('T3-1a. Domestic banks'!D195="Yes",1,0)))</f>
      </c>
      <c r="E195" s="2">
        <f>IF('T3-1a. Domestic banks'!E195="NA","",IF('T3-1a. Domestic banks'!E195="Not allowed",1,IF('T3-1a. Domestic banks'!E195="Yes",1,0)))</f>
      </c>
      <c r="F195" s="2">
        <f>IF('T3-1a. Domestic banks'!F195="NA","",IF('T3-1a. Domestic banks'!F195="Not allowed",1,IF('T3-1a. Domestic banks'!F195="Yes",1,0)))</f>
      </c>
      <c r="G195" s="2">
        <f>IF('T3-1a. Domestic banks'!G195="NA","",IF('T3-1a. Domestic banks'!G195="Not allowed",1,IF('T3-1a. Domestic banks'!G195="Yes",1,0)))</f>
      </c>
      <c r="H195" s="2">
        <f>IF('T3-1a. Domestic banks'!H195="NA","",IF('T3-1a. Domestic banks'!H195="Not allowed",1,IF('T3-1a. Domestic banks'!H195="Yes",1,0)))</f>
      </c>
      <c r="I195" s="2">
        <f>IF('T3-1a. Domestic banks'!I195="NA","",IF('T3-1a. Domestic banks'!I195="Not allowed",1,IF('T3-1a. Domestic banks'!I195="Yes",1,0)))</f>
      </c>
      <c r="J195" s="2">
        <f>IF('T3-1a. Domestic banks'!J195="NA","",IF('T3-1a. Domestic banks'!J195="Not allowed",1,IF('T3-1a. Domestic banks'!J195="Yes",1,0)))</f>
      </c>
      <c r="K195" s="2">
        <f>IF('T3-1a. Domestic banks'!K195="NA","",IF('T3-1a. Domestic banks'!K195="Not allowed",1,IF('T3-1a. Domestic banks'!K195="Yes",1,0)))</f>
        <v>1</v>
      </c>
      <c r="L195" s="2">
        <f>IF('T3-1a. Domestic banks'!L195="NA","",IF('T3-1a. Domestic banks'!L195="Not allowed",1,IF('T3-1a. Domestic banks'!L195="Yes",1,0)))</f>
      </c>
    </row>
    <row r="196" spans="2:3" ht="12.75">
      <c r="B196" s="1" t="s">
        <v>195</v>
      </c>
      <c r="C196" s="2"/>
    </row>
    <row r="197" ht="12.75">
      <c r="B197" s="12" t="s">
        <v>207</v>
      </c>
    </row>
    <row r="198" spans="2:3" ht="12.75">
      <c r="B198" s="10"/>
      <c r="C198" s="10"/>
    </row>
    <row r="199" spans="1:3" ht="12.75">
      <c r="A199" s="5">
        <v>26</v>
      </c>
      <c r="B199" s="1" t="s">
        <v>311</v>
      </c>
      <c r="C199" s="2"/>
    </row>
    <row r="200" spans="2:12" ht="12.75">
      <c r="B200" s="17" t="s">
        <v>196</v>
      </c>
      <c r="C200" s="2">
        <f>IF('T3-1a. Domestic banks'!C199="Not allowed",1,IF('T3-1a. Domestic banks'!C200="Set",1/3,IF('T3-1a. Domestic banks'!C200="Approved",1/6,0)))</f>
        <v>0</v>
      </c>
      <c r="D200" s="2">
        <f>IF('T3-1a. Domestic banks'!D199="Not allowed",1,IF('T3-1a. Domestic banks'!D200="Set",1/3,IF('T3-1a. Domestic banks'!D200="Approved",1/6,0)))</f>
        <v>0.16666666666666666</v>
      </c>
      <c r="E200" s="2">
        <f>IF('T3-1a. Domestic banks'!E199="Not allowed",1,IF('T3-1a. Domestic banks'!E200="Set",1/3,IF('T3-1a. Domestic banks'!E200="Approved",1/6,0)))</f>
        <v>0</v>
      </c>
      <c r="F200" s="2">
        <f>IF('T3-1a. Domestic banks'!F199="Not allowed",1,IF('T3-1a. Domestic banks'!F200="Set",1/3,IF('T3-1a. Domestic banks'!F200="Approved",1/6,0)))</f>
        <v>0</v>
      </c>
      <c r="G200" s="2">
        <f>IF('T3-1a. Domestic banks'!G199="Not allowed",1,IF('T3-1a. Domestic banks'!G200="Set",1/3,IF('T3-1a. Domestic banks'!G200="Approved",1/6,0)))</f>
        <v>0.16666666666666666</v>
      </c>
      <c r="H200" s="2">
        <f>IF('T3-1a. Domestic banks'!H199="Not allowed",1,IF('T3-1a. Domestic banks'!H200="Set",1/3,IF('T3-1a. Domestic banks'!H200="Approved",1/6,0)))</f>
        <v>0.3333333333333333</v>
      </c>
      <c r="I200" s="2">
        <f>IF('T3-1a. Domestic banks'!I199="Not allowed",1,IF('T3-1a. Domestic banks'!I200="Set",1/3,IF('T3-1a. Domestic banks'!I200="Approved",1/6,0)))</f>
        <v>0</v>
      </c>
      <c r="J200" s="2">
        <f>IF('T3-1a. Domestic banks'!J199="Not allowed",1,IF('T3-1a. Domestic banks'!J200="Set",1/3,IF('T3-1a. Domestic banks'!J200="Approved",1/6,0)))</f>
        <v>0.16666666666666666</v>
      </c>
      <c r="K200" s="2">
        <f>IF('T3-1a. Domestic banks'!K199="Not allowed",1,IF('T3-1a. Domestic banks'!K200="Set",1/3,IF('T3-1a. Domestic banks'!K200="Approved",1/6,0)))</f>
        <v>0</v>
      </c>
      <c r="L200" s="2">
        <f>IF('T3-1a. Domestic banks'!L199="Not allowed",1,IF('T3-1a. Domestic banks'!L200="Set",1/3,IF('T3-1a. Domestic banks'!L200="Approved",1/6,0)))</f>
        <v>0.3333333333333333</v>
      </c>
    </row>
    <row r="201" spans="2:12" ht="12.75">
      <c r="B201" s="17" t="s">
        <v>197</v>
      </c>
      <c r="C201" s="2">
        <f>IF('T3-1a. Domestic banks'!C201="Set",1/3,IF('T3-1a. Domestic banks'!C201="Approved",1/6,0))</f>
        <v>0</v>
      </c>
      <c r="D201" s="2">
        <f>IF('T3-1a. Domestic banks'!D200="Not allowed",1,IF('T3-1a. Domestic banks'!D201="Set",1/3,IF('T3-1a. Domestic banks'!D201="Approved",1/6,0)))</f>
        <v>0.16666666666666666</v>
      </c>
      <c r="E201" s="2">
        <f>IF('T3-1a. Domestic banks'!E200="Not allowed",1,IF('T3-1a. Domestic banks'!E201="Set",1/3,IF('T3-1a. Domestic banks'!E201="Approved",1/6,0)))</f>
        <v>0</v>
      </c>
      <c r="F201" s="2">
        <f>IF('T3-1a. Domestic banks'!F200="Not allowed",1,IF('T3-1a. Domestic banks'!F201="Set",1/3,IF('T3-1a. Domestic banks'!F201="Approved",1/6,0)))</f>
        <v>0</v>
      </c>
      <c r="G201" s="2">
        <f>IF('T3-1a. Domestic banks'!G200="Not allowed",1,IF('T3-1a. Domestic banks'!G201="Set",1/3,IF('T3-1a. Domestic banks'!G201="Approved",1/6,0)))</f>
        <v>0.16666666666666666</v>
      </c>
      <c r="H201" s="2">
        <f>IF('T3-1a. Domestic banks'!H200="Not allowed",1,IF('T3-1a. Domestic banks'!H201="Set",1/3,IF('T3-1a. Domestic banks'!H201="Approved",1/6,0)))</f>
        <v>0.3333333333333333</v>
      </c>
      <c r="I201" s="2">
        <f>IF('T3-1a. Domestic banks'!I200="Not allowed",1,IF('T3-1a. Domestic banks'!I201="Set",1/3,IF('T3-1a. Domestic banks'!I201="Approved",1/6,0)))</f>
        <v>0</v>
      </c>
      <c r="J201" s="2">
        <f>IF('T3-1a. Domestic banks'!J200="Not allowed",1,IF('T3-1a. Domestic banks'!J201="Set",1/3,IF('T3-1a. Domestic banks'!J201="Approved",1/6,0)))</f>
        <v>0.16666666666666666</v>
      </c>
      <c r="K201" s="2">
        <f>IF('T3-1a. Domestic banks'!K200="Not allowed",1,IF('T3-1a. Domestic banks'!K201="Set",1/3,IF('T3-1a. Domestic banks'!K201="Approved",1/6,0)))</f>
        <v>0</v>
      </c>
      <c r="L201" s="2">
        <f>IF('T3-1a. Domestic banks'!L200="Not allowed",1,IF('T3-1a. Domestic banks'!L201="Set",1/3,IF('T3-1a. Domestic banks'!L201="Approved",1/6,0)))</f>
        <v>0.3333333333333333</v>
      </c>
    </row>
    <row r="202" spans="2:12" ht="12.75">
      <c r="B202" s="17" t="s">
        <v>198</v>
      </c>
      <c r="C202" s="2">
        <f>IF('T3-1a. Domestic banks'!C202="Set",1/3,IF('T3-1a. Domestic banks'!C202="Approved",1/6,0))</f>
        <v>0</v>
      </c>
      <c r="D202" s="2">
        <f>IF('T3-1a. Domestic banks'!D201="Not allowed",1,IF('T3-1a. Domestic banks'!D202="Set",1/3,IF('T3-1a. Domestic banks'!D202="Approved",1/6,0)))</f>
        <v>0.16666666666666666</v>
      </c>
      <c r="E202" s="2">
        <f>IF('T3-1a. Domestic banks'!E201="Not allowed",1,IF('T3-1a. Domestic banks'!E202="Set",1/3,IF('T3-1a. Domestic banks'!E202="Approved",1/6,0)))</f>
        <v>0</v>
      </c>
      <c r="F202" s="2">
        <f>IF('T3-1a. Domestic banks'!F201="Not allowed",1,IF('T3-1a. Domestic banks'!F202="Set",1/3,IF('T3-1a. Domestic banks'!F202="Approved",1/6,0)))</f>
        <v>0</v>
      </c>
      <c r="G202" s="2">
        <f>IF('T3-1a. Domestic banks'!G201="Not allowed",1,IF('T3-1a. Domestic banks'!G202="Set",1/3,IF('T3-1a. Domestic banks'!G202="Approved",1/6,0)))</f>
        <v>0.16666666666666666</v>
      </c>
      <c r="H202" s="2">
        <f>IF('T3-1a. Domestic banks'!H201="Not allowed",1,IF('T3-1a. Domestic banks'!H202="Set",1/3,IF('T3-1a. Domestic banks'!H202="Approved",1/6,0)))</f>
        <v>0.3333333333333333</v>
      </c>
      <c r="I202" s="2">
        <f>IF('T3-1a. Domestic banks'!I201="Not allowed",1,IF('T3-1a. Domestic banks'!I202="Set",1/3,IF('T3-1a. Domestic banks'!I202="Approved",1/6,0)))</f>
        <v>0</v>
      </c>
      <c r="J202" s="2">
        <f>IF('T3-1a. Domestic banks'!J201="Not allowed",1,IF('T3-1a. Domestic banks'!J202="Set",1/3,IF('T3-1a. Domestic banks'!J202="Approved",1/6,0)))</f>
        <v>0.16666666666666666</v>
      </c>
      <c r="K202" s="2">
        <f>IF('T3-1a. Domestic banks'!K201="Not allowed",1,IF('T3-1a. Domestic banks'!K202="Set",1/3,IF('T3-1a. Domestic banks'!K202="Approved",1/6,0)))</f>
        <v>0</v>
      </c>
      <c r="L202" s="2">
        <f>IF('T3-1a. Domestic banks'!L201="Not allowed",1,IF('T3-1a. Domestic banks'!L202="Set",1/3,IF('T3-1a. Domestic banks'!L202="Approved",1/6,0)))</f>
        <v>0</v>
      </c>
    </row>
    <row r="203" ht="12.75">
      <c r="B203" s="12" t="s">
        <v>207</v>
      </c>
    </row>
    <row r="204" spans="1:12" ht="12.75">
      <c r="A204" s="24"/>
      <c r="B204" s="25"/>
      <c r="C204" s="25"/>
      <c r="D204" s="36"/>
      <c r="E204" s="36"/>
      <c r="F204" s="36"/>
      <c r="G204" s="36"/>
      <c r="H204" s="36"/>
      <c r="I204" s="36"/>
      <c r="J204" s="36"/>
      <c r="K204" s="36"/>
      <c r="L204" s="36"/>
    </row>
    <row r="205" spans="2:12" ht="12.75">
      <c r="B205" s="12"/>
      <c r="C205" s="12"/>
      <c r="D205" s="1"/>
      <c r="E205" s="1"/>
      <c r="F205" s="1"/>
      <c r="G205" s="1"/>
      <c r="H205" s="1"/>
      <c r="I205" s="1"/>
      <c r="J205" s="1"/>
      <c r="K205" s="1"/>
      <c r="L205" s="1"/>
    </row>
    <row r="206" spans="1:12" ht="12.75">
      <c r="A206" s="5" t="s">
        <v>320</v>
      </c>
      <c r="B206" s="12"/>
      <c r="C206" s="12"/>
      <c r="D206" s="1"/>
      <c r="E206" s="1"/>
      <c r="F206" s="1"/>
      <c r="G206" s="1"/>
      <c r="H206" s="1"/>
      <c r="I206" s="1"/>
      <c r="J206" s="1"/>
      <c r="K206" s="1"/>
      <c r="L206" s="1"/>
    </row>
    <row r="207" spans="1:12" ht="12.75">
      <c r="A207" s="5" t="s">
        <v>321</v>
      </c>
      <c r="D207" s="1"/>
      <c r="E207" s="1"/>
      <c r="F207" s="1"/>
      <c r="G207" s="1"/>
      <c r="H207" s="1"/>
      <c r="I207" s="1"/>
      <c r="J207" s="1"/>
      <c r="K207" s="1"/>
      <c r="L207" s="1"/>
    </row>
    <row r="208" ht="12.75">
      <c r="B208" s="12"/>
    </row>
    <row r="210" ht="12.75">
      <c r="B210" s="12"/>
    </row>
    <row r="211" ht="12.75">
      <c r="B211" s="12"/>
    </row>
    <row r="212" ht="12.75">
      <c r="B212" s="12"/>
    </row>
    <row r="213" ht="12.75">
      <c r="B213" s="12"/>
    </row>
    <row r="215" ht="12.75">
      <c r="B215" s="12"/>
    </row>
    <row r="216" ht="12.75">
      <c r="B216" s="12"/>
    </row>
    <row r="217" ht="12.75">
      <c r="B217" s="12"/>
    </row>
    <row r="218" ht="12.75">
      <c r="B218" s="12"/>
    </row>
    <row r="219" ht="12.75">
      <c r="B219" s="12"/>
    </row>
    <row r="220" ht="12.75">
      <c r="B220" s="12"/>
    </row>
    <row r="222" ht="12.75">
      <c r="B222" s="12"/>
    </row>
    <row r="223" ht="12.75">
      <c r="B223" s="12"/>
    </row>
    <row r="224" ht="12.75">
      <c r="B224" s="12"/>
    </row>
    <row r="225" ht="12.75">
      <c r="B225" s="12"/>
    </row>
    <row r="226" ht="12.75">
      <c r="B226" s="12"/>
    </row>
    <row r="228" ht="12.75">
      <c r="B228" s="12"/>
    </row>
    <row r="229" ht="12.75">
      <c r="B229" s="12"/>
    </row>
    <row r="230" ht="12.75">
      <c r="B230" s="12"/>
    </row>
    <row r="231" ht="24.75" customHeight="1"/>
    <row r="232" ht="12.75" customHeight="1"/>
    <row r="233" ht="12.75" customHeight="1"/>
    <row r="235" ht="12.75">
      <c r="B235" s="12"/>
    </row>
    <row r="236" ht="12.75">
      <c r="B236" s="12"/>
    </row>
    <row r="237" ht="12.75">
      <c r="B237" s="12"/>
    </row>
    <row r="238" ht="12.75">
      <c r="B238" s="12"/>
    </row>
    <row r="239" ht="12.75">
      <c r="B239" s="12"/>
    </row>
    <row r="240" ht="12.75">
      <c r="B240" s="12"/>
    </row>
    <row r="242" ht="12.75">
      <c r="B242" s="12"/>
    </row>
    <row r="243" ht="12.75">
      <c r="B243" s="12"/>
    </row>
    <row r="244" ht="12.75">
      <c r="B244" s="12"/>
    </row>
    <row r="245" ht="12.75">
      <c r="B245" s="12"/>
    </row>
    <row r="246" ht="12.75">
      <c r="B246" s="12"/>
    </row>
    <row r="247" ht="12.75">
      <c r="B247" s="12"/>
    </row>
    <row r="249" ht="12.75">
      <c r="B249" s="12"/>
    </row>
    <row r="250" ht="12.75">
      <c r="B250" s="12"/>
    </row>
    <row r="251" ht="12.75">
      <c r="B251" s="12"/>
    </row>
    <row r="252" spans="2:6" ht="12.75">
      <c r="B252" s="12"/>
      <c r="F252" s="20"/>
    </row>
    <row r="253" ht="12.75">
      <c r="B253" s="12"/>
    </row>
    <row r="255" ht="12.75">
      <c r="B255" s="12"/>
    </row>
    <row r="256" ht="12.75">
      <c r="B256" s="12"/>
    </row>
    <row r="257" ht="12.75">
      <c r="B257" s="12"/>
    </row>
    <row r="258" ht="12.75">
      <c r="B258" s="12"/>
    </row>
    <row r="259" ht="12.75">
      <c r="B259" s="12"/>
    </row>
    <row r="260" ht="12.75">
      <c r="B260" s="12"/>
    </row>
    <row r="261" ht="12.75">
      <c r="B261" s="12"/>
    </row>
    <row r="263" ht="12.75">
      <c r="B263" s="12"/>
    </row>
    <row r="264" ht="12.75">
      <c r="B264" s="12"/>
    </row>
    <row r="265" ht="12.75">
      <c r="B265" s="12"/>
    </row>
    <row r="267" ht="12.75">
      <c r="B267" s="12"/>
    </row>
    <row r="268" ht="12.75">
      <c r="B268" s="12"/>
    </row>
    <row r="269" ht="12.75">
      <c r="B269" s="12"/>
    </row>
  </sheetData>
  <sheetProtection/>
  <printOptions/>
  <pageMargins left="0.787" right="0.787" top="0.984" bottom="0.984" header="0.5" footer="0.5"/>
  <pageSetup fitToHeight="6" fitToWidth="1" horizontalDpi="600" verticalDpi="600" orientation="portrait" paperSize="9" scale="42" r:id="rId1"/>
</worksheet>
</file>

<file path=xl/worksheets/sheet3.xml><?xml version="1.0" encoding="utf-8"?>
<worksheet xmlns="http://schemas.openxmlformats.org/spreadsheetml/2006/main" xmlns:r="http://schemas.openxmlformats.org/officeDocument/2006/relationships">
  <dimension ref="A1:L269"/>
  <sheetViews>
    <sheetView zoomScale="75" zoomScaleNormal="75" zoomScalePageLayoutView="0" workbookViewId="0" topLeftCell="A1">
      <selection activeCell="A1" sqref="A1"/>
    </sheetView>
  </sheetViews>
  <sheetFormatPr defaultColWidth="9.140625" defaultRowHeight="12.75"/>
  <cols>
    <col min="1" max="1" width="6.7109375" style="5" customWidth="1"/>
    <col min="2" max="2" width="110.140625" style="11" customWidth="1"/>
    <col min="3" max="3" width="9.140625" style="11" customWidth="1"/>
    <col min="4" max="16384" width="9.140625" style="1" customWidth="1"/>
  </cols>
  <sheetData>
    <row r="1" spans="1:3" ht="15.75">
      <c r="A1" s="28" t="s">
        <v>323</v>
      </c>
      <c r="B1" s="6"/>
      <c r="C1" s="6"/>
    </row>
    <row r="2" spans="2:3" ht="12.75">
      <c r="B2" s="6"/>
      <c r="C2" s="6"/>
    </row>
    <row r="3" spans="1:12" ht="12.75">
      <c r="A3" s="7"/>
      <c r="B3" s="8"/>
      <c r="C3" s="8" t="s">
        <v>111</v>
      </c>
      <c r="D3" s="9" t="s">
        <v>199</v>
      </c>
      <c r="E3" s="9" t="s">
        <v>200</v>
      </c>
      <c r="F3" s="9" t="s">
        <v>201</v>
      </c>
      <c r="G3" s="9" t="s">
        <v>202</v>
      </c>
      <c r="H3" s="9" t="s">
        <v>203</v>
      </c>
      <c r="I3" s="9" t="s">
        <v>35</v>
      </c>
      <c r="J3" s="9" t="s">
        <v>204</v>
      </c>
      <c r="K3" s="9" t="s">
        <v>205</v>
      </c>
      <c r="L3" s="9" t="s">
        <v>206</v>
      </c>
    </row>
    <row r="5" spans="2:3" ht="12.75">
      <c r="B5" s="10" t="s">
        <v>228</v>
      </c>
      <c r="C5" s="10"/>
    </row>
    <row r="6" spans="2:3" ht="12.75">
      <c r="B6" s="10"/>
      <c r="C6" s="10"/>
    </row>
    <row r="7" spans="2:3" ht="12.75">
      <c r="B7" s="4" t="s">
        <v>227</v>
      </c>
      <c r="C7" s="4"/>
    </row>
    <row r="9" spans="1:12" ht="12.75">
      <c r="A9" s="5" t="s">
        <v>260</v>
      </c>
      <c r="B9" s="11" t="s">
        <v>229</v>
      </c>
      <c r="C9" s="1" t="s">
        <v>36</v>
      </c>
      <c r="D9" s="1" t="s">
        <v>36</v>
      </c>
      <c r="E9" s="1" t="s">
        <v>36</v>
      </c>
      <c r="F9" s="1" t="s">
        <v>36</v>
      </c>
      <c r="G9" s="1" t="s">
        <v>36</v>
      </c>
      <c r="H9" s="1" t="s">
        <v>36</v>
      </c>
      <c r="I9" s="1" t="s">
        <v>36</v>
      </c>
      <c r="J9" s="1" t="s">
        <v>36</v>
      </c>
      <c r="K9" s="1" t="s">
        <v>36</v>
      </c>
      <c r="L9" s="1" t="s">
        <v>36</v>
      </c>
    </row>
    <row r="10" spans="2:12" ht="12.75">
      <c r="B10" s="12" t="s">
        <v>230</v>
      </c>
      <c r="C10" s="1" t="s">
        <v>36</v>
      </c>
      <c r="D10" s="1" t="s">
        <v>36</v>
      </c>
      <c r="E10" s="1" t="s">
        <v>36</v>
      </c>
      <c r="F10" s="1" t="s">
        <v>36</v>
      </c>
      <c r="G10" s="1" t="s">
        <v>36</v>
      </c>
      <c r="H10" s="1" t="s">
        <v>36</v>
      </c>
      <c r="I10" s="1" t="s">
        <v>36</v>
      </c>
      <c r="J10" s="1" t="s">
        <v>36</v>
      </c>
      <c r="K10" s="1" t="s">
        <v>38</v>
      </c>
      <c r="L10" s="1" t="s">
        <v>36</v>
      </c>
    </row>
    <row r="11" spans="2:12" ht="12.75">
      <c r="B11" s="12" t="s">
        <v>231</v>
      </c>
      <c r="C11" s="1" t="s">
        <v>36</v>
      </c>
      <c r="D11" s="1" t="s">
        <v>36</v>
      </c>
      <c r="E11" s="1" t="s">
        <v>36</v>
      </c>
      <c r="F11" s="1" t="s">
        <v>36</v>
      </c>
      <c r="G11" s="1" t="s">
        <v>36</v>
      </c>
      <c r="H11" s="1" t="s">
        <v>38</v>
      </c>
      <c r="I11" s="1" t="s">
        <v>38</v>
      </c>
      <c r="J11" s="1" t="s">
        <v>36</v>
      </c>
      <c r="K11" s="1" t="s">
        <v>36</v>
      </c>
      <c r="L11" s="1" t="s">
        <v>36</v>
      </c>
    </row>
    <row r="12" spans="2:12" ht="12.75">
      <c r="B12" s="12" t="s">
        <v>232</v>
      </c>
      <c r="C12" s="1" t="s">
        <v>36</v>
      </c>
      <c r="D12" s="1" t="s">
        <v>36</v>
      </c>
      <c r="E12" s="1" t="s">
        <v>36</v>
      </c>
      <c r="F12" s="1" t="s">
        <v>36</v>
      </c>
      <c r="G12" s="1" t="s">
        <v>36</v>
      </c>
      <c r="H12" s="1" t="s">
        <v>38</v>
      </c>
      <c r="I12" s="1" t="s">
        <v>36</v>
      </c>
      <c r="J12" s="1" t="s">
        <v>36</v>
      </c>
      <c r="K12" s="1" t="s">
        <v>38</v>
      </c>
      <c r="L12" s="1" t="s">
        <v>36</v>
      </c>
    </row>
    <row r="13" spans="2:11" ht="12.75">
      <c r="B13" s="12" t="s">
        <v>207</v>
      </c>
      <c r="C13" s="12"/>
      <c r="F13" s="2" t="s">
        <v>156</v>
      </c>
      <c r="H13" s="38" t="s">
        <v>83</v>
      </c>
      <c r="I13" s="2" t="s">
        <v>87</v>
      </c>
      <c r="K13" s="14" t="s">
        <v>128</v>
      </c>
    </row>
    <row r="14" spans="2:11" ht="12.75">
      <c r="B14" s="12"/>
      <c r="C14" s="12"/>
      <c r="H14" s="2"/>
      <c r="K14" s="15"/>
    </row>
    <row r="15" spans="2:8" ht="12.75">
      <c r="B15" s="4" t="s">
        <v>280</v>
      </c>
      <c r="C15" s="4"/>
      <c r="H15" s="2"/>
    </row>
    <row r="16" spans="2:8" ht="12.75">
      <c r="B16" s="12"/>
      <c r="C16" s="12"/>
      <c r="H16" s="2"/>
    </row>
    <row r="17" spans="1:2" ht="12.75">
      <c r="A17" s="5">
        <v>2</v>
      </c>
      <c r="B17" s="11" t="s">
        <v>261</v>
      </c>
    </row>
    <row r="18" spans="2:12" ht="12.75">
      <c r="B18" s="16" t="s">
        <v>262</v>
      </c>
      <c r="C18" s="16" t="s">
        <v>36</v>
      </c>
      <c r="D18" s="1" t="s">
        <v>36</v>
      </c>
      <c r="E18" s="1" t="s">
        <v>36</v>
      </c>
      <c r="F18" s="1" t="s">
        <v>36</v>
      </c>
      <c r="G18" s="1" t="s">
        <v>38</v>
      </c>
      <c r="H18" s="1" t="s">
        <v>38</v>
      </c>
      <c r="I18" s="1" t="s">
        <v>38</v>
      </c>
      <c r="J18" s="1" t="s">
        <v>36</v>
      </c>
      <c r="K18" s="1" t="s">
        <v>38</v>
      </c>
      <c r="L18" s="1" t="s">
        <v>38</v>
      </c>
    </row>
    <row r="19" spans="2:12" ht="12.75">
      <c r="B19" s="16" t="s">
        <v>233</v>
      </c>
      <c r="C19" s="16"/>
      <c r="H19" s="1">
        <v>0</v>
      </c>
      <c r="L19" s="1">
        <v>39</v>
      </c>
    </row>
    <row r="20" spans="2:9" ht="12.75">
      <c r="B20" s="12" t="s">
        <v>207</v>
      </c>
      <c r="C20" s="12"/>
      <c r="D20" s="1" t="s">
        <v>37</v>
      </c>
      <c r="H20" s="1" t="s">
        <v>153</v>
      </c>
      <c r="I20" s="2" t="s">
        <v>7</v>
      </c>
    </row>
    <row r="22" spans="1:3" ht="12.75">
      <c r="A22" s="5">
        <v>3</v>
      </c>
      <c r="B22" s="1" t="s">
        <v>263</v>
      </c>
      <c r="C22" s="1"/>
    </row>
    <row r="23" spans="2:8" ht="12.75">
      <c r="B23" s="17" t="s">
        <v>234</v>
      </c>
      <c r="C23" s="17"/>
      <c r="G23" s="1" t="s">
        <v>38</v>
      </c>
      <c r="H23" s="1" t="s">
        <v>38</v>
      </c>
    </row>
    <row r="24" spans="2:3" ht="12.75">
      <c r="B24" s="17" t="s">
        <v>208</v>
      </c>
      <c r="C24" s="17"/>
    </row>
    <row r="25" spans="2:3" ht="12.75">
      <c r="B25" s="17" t="s">
        <v>209</v>
      </c>
      <c r="C25" s="17"/>
    </row>
    <row r="26" spans="2:12" ht="12.75">
      <c r="B26" s="17" t="s">
        <v>235</v>
      </c>
      <c r="C26" s="17"/>
      <c r="K26" s="1" t="s">
        <v>38</v>
      </c>
      <c r="L26" s="1" t="s">
        <v>38</v>
      </c>
    </row>
    <row r="27" spans="2:12" ht="12.75">
      <c r="B27" s="17" t="s">
        <v>236</v>
      </c>
      <c r="C27" s="17"/>
      <c r="L27" s="1" t="s">
        <v>38</v>
      </c>
    </row>
    <row r="28" spans="2:3" ht="12.75">
      <c r="B28" s="17" t="s">
        <v>237</v>
      </c>
      <c r="C28" s="17"/>
    </row>
    <row r="29" spans="2:3" ht="12.75">
      <c r="B29" s="17" t="s">
        <v>210</v>
      </c>
      <c r="C29" s="17"/>
    </row>
    <row r="30" spans="2:9" ht="12.75">
      <c r="B30" s="17" t="s">
        <v>238</v>
      </c>
      <c r="C30" s="17"/>
      <c r="I30" s="1" t="s">
        <v>38</v>
      </c>
    </row>
    <row r="31" spans="2:3" ht="12.75">
      <c r="B31" s="17" t="s">
        <v>211</v>
      </c>
      <c r="C31" s="17"/>
    </row>
    <row r="32" spans="2:3" ht="12.75">
      <c r="B32" s="18" t="s">
        <v>207</v>
      </c>
      <c r="C32" s="18"/>
    </row>
    <row r="33" spans="2:3" ht="12.75">
      <c r="B33" s="12"/>
      <c r="C33" s="12"/>
    </row>
    <row r="34" spans="1:8" ht="25.5">
      <c r="A34" s="5">
        <v>4</v>
      </c>
      <c r="B34" s="11" t="s">
        <v>264</v>
      </c>
      <c r="G34" s="1" t="s">
        <v>38</v>
      </c>
      <c r="H34" s="1" t="s">
        <v>84</v>
      </c>
    </row>
    <row r="35" spans="2:12" ht="12.75">
      <c r="B35" s="17" t="s">
        <v>239</v>
      </c>
      <c r="C35" s="17" t="s">
        <v>38</v>
      </c>
      <c r="I35" s="1" t="s">
        <v>38</v>
      </c>
      <c r="K35" s="1" t="s">
        <v>38</v>
      </c>
      <c r="L35" s="1" t="s">
        <v>38</v>
      </c>
    </row>
    <row r="36" spans="2:12" ht="12.75">
      <c r="B36" s="17" t="s">
        <v>240</v>
      </c>
      <c r="C36" s="17" t="s">
        <v>38</v>
      </c>
      <c r="G36" s="1" t="s">
        <v>38</v>
      </c>
      <c r="L36" s="1" t="s">
        <v>38</v>
      </c>
    </row>
    <row r="37" spans="2:12" ht="12.75">
      <c r="B37" s="17" t="s">
        <v>241</v>
      </c>
      <c r="C37" s="17"/>
      <c r="L37" s="1" t="s">
        <v>38</v>
      </c>
    </row>
    <row r="38" spans="2:10" ht="12.75">
      <c r="B38" s="17" t="s">
        <v>242</v>
      </c>
      <c r="C38" s="17"/>
      <c r="D38" s="1" t="s">
        <v>38</v>
      </c>
      <c r="J38" s="1" t="s">
        <v>38</v>
      </c>
    </row>
    <row r="39" spans="2:9" ht="12.75">
      <c r="B39" s="18" t="s">
        <v>207</v>
      </c>
      <c r="C39" s="18"/>
      <c r="D39" s="1" t="s">
        <v>39</v>
      </c>
      <c r="I39" s="1" t="s">
        <v>88</v>
      </c>
    </row>
    <row r="40" spans="2:3" ht="12.75">
      <c r="B40" s="12"/>
      <c r="C40" s="12"/>
    </row>
    <row r="41" spans="1:3" ht="12.75">
      <c r="A41" s="5">
        <v>5</v>
      </c>
      <c r="B41" s="1" t="s">
        <v>243</v>
      </c>
      <c r="C41" s="1"/>
    </row>
    <row r="42" spans="2:12" ht="12.75">
      <c r="B42" s="17" t="s">
        <v>244</v>
      </c>
      <c r="C42" s="17" t="s">
        <v>38</v>
      </c>
      <c r="D42" s="17" t="s">
        <v>38</v>
      </c>
      <c r="E42" s="17" t="s">
        <v>38</v>
      </c>
      <c r="F42" s="17" t="s">
        <v>38</v>
      </c>
      <c r="G42" s="17" t="s">
        <v>38</v>
      </c>
      <c r="H42" s="17" t="s">
        <v>36</v>
      </c>
      <c r="I42" s="17" t="s">
        <v>38</v>
      </c>
      <c r="J42" s="17" t="s">
        <v>38</v>
      </c>
      <c r="K42" s="17" t="s">
        <v>38</v>
      </c>
      <c r="L42" s="17" t="s">
        <v>38</v>
      </c>
    </row>
    <row r="43" spans="2:12" ht="12.75">
      <c r="B43" s="17" t="s">
        <v>245</v>
      </c>
      <c r="C43" s="17" t="s">
        <v>38</v>
      </c>
      <c r="D43" s="17" t="s">
        <v>38</v>
      </c>
      <c r="E43" s="17" t="s">
        <v>38</v>
      </c>
      <c r="F43" s="17" t="s">
        <v>36</v>
      </c>
      <c r="G43" s="17" t="s">
        <v>38</v>
      </c>
      <c r="H43" s="17" t="s">
        <v>36</v>
      </c>
      <c r="I43" s="17" t="s">
        <v>38</v>
      </c>
      <c r="J43" s="17" t="s">
        <v>38</v>
      </c>
      <c r="K43" s="17" t="s">
        <v>38</v>
      </c>
      <c r="L43" s="17" t="s">
        <v>38</v>
      </c>
    </row>
    <row r="44" spans="2:12" ht="12.75">
      <c r="B44" s="17" t="s">
        <v>246</v>
      </c>
      <c r="C44" s="17" t="s">
        <v>38</v>
      </c>
      <c r="D44" s="17" t="s">
        <v>38</v>
      </c>
      <c r="E44" s="17" t="s">
        <v>38</v>
      </c>
      <c r="F44" s="17" t="s">
        <v>38</v>
      </c>
      <c r="G44" s="17" t="s">
        <v>36</v>
      </c>
      <c r="H44" s="17" t="s">
        <v>36</v>
      </c>
      <c r="I44" s="17" t="s">
        <v>38</v>
      </c>
      <c r="J44" s="17" t="s">
        <v>38</v>
      </c>
      <c r="K44" s="17" t="s">
        <v>36</v>
      </c>
      <c r="L44" s="17" t="s">
        <v>36</v>
      </c>
    </row>
    <row r="45" spans="2:12" ht="12.75">
      <c r="B45" s="17" t="s">
        <v>247</v>
      </c>
      <c r="C45" s="17" t="s">
        <v>36</v>
      </c>
      <c r="D45" s="17" t="s">
        <v>38</v>
      </c>
      <c r="E45" s="17" t="s">
        <v>38</v>
      </c>
      <c r="F45" s="17" t="s">
        <v>38</v>
      </c>
      <c r="G45" s="17" t="s">
        <v>38</v>
      </c>
      <c r="H45" s="17" t="s">
        <v>38</v>
      </c>
      <c r="I45" s="17" t="s">
        <v>38</v>
      </c>
      <c r="J45" s="17" t="s">
        <v>38</v>
      </c>
      <c r="K45" s="17" t="s">
        <v>38</v>
      </c>
      <c r="L45" s="17" t="s">
        <v>38</v>
      </c>
    </row>
    <row r="46" spans="2:3" ht="12.75">
      <c r="B46" s="12" t="s">
        <v>207</v>
      </c>
      <c r="C46" s="12"/>
    </row>
    <row r="47" spans="2:3" ht="12.75">
      <c r="B47" s="12"/>
      <c r="C47" s="12"/>
    </row>
    <row r="48" spans="1:8" ht="12.75">
      <c r="A48" s="5">
        <v>6</v>
      </c>
      <c r="B48" s="1" t="s">
        <v>265</v>
      </c>
      <c r="C48" s="1"/>
      <c r="D48" s="1" t="s">
        <v>36</v>
      </c>
      <c r="H48" s="1" t="s">
        <v>84</v>
      </c>
    </row>
    <row r="49" spans="2:3" ht="12.75">
      <c r="B49" s="17" t="s">
        <v>248</v>
      </c>
      <c r="C49" s="17"/>
    </row>
    <row r="50" spans="2:12" ht="12.75">
      <c r="B50" s="17" t="s">
        <v>249</v>
      </c>
      <c r="C50" s="17"/>
      <c r="L50" s="1" t="s">
        <v>38</v>
      </c>
    </row>
    <row r="51" spans="2:7" ht="12.75">
      <c r="B51" s="17" t="s">
        <v>250</v>
      </c>
      <c r="C51" s="17"/>
      <c r="G51" s="1" t="s">
        <v>38</v>
      </c>
    </row>
    <row r="52" spans="2:3" ht="12.75">
      <c r="B52" s="17" t="s">
        <v>251</v>
      </c>
      <c r="C52" s="17"/>
    </row>
    <row r="53" spans="2:3" ht="12.75">
      <c r="B53" s="17" t="s">
        <v>252</v>
      </c>
      <c r="C53" s="17"/>
    </row>
    <row r="54" spans="2:11" ht="12.75">
      <c r="B54" s="17" t="s">
        <v>253</v>
      </c>
      <c r="C54" s="17" t="s">
        <v>38</v>
      </c>
      <c r="E54" s="1" t="s">
        <v>38</v>
      </c>
      <c r="I54" s="1" t="s">
        <v>38</v>
      </c>
      <c r="J54" s="1" t="s">
        <v>38</v>
      </c>
      <c r="K54" s="1" t="s">
        <v>38</v>
      </c>
    </row>
    <row r="55" spans="2:12" ht="12.75">
      <c r="B55" s="12" t="s">
        <v>207</v>
      </c>
      <c r="C55" s="12"/>
      <c r="G55" s="1" t="s">
        <v>2</v>
      </c>
      <c r="L55" s="1" t="s">
        <v>188</v>
      </c>
    </row>
    <row r="57" spans="1:8" ht="12.75">
      <c r="A57" s="5">
        <v>7</v>
      </c>
      <c r="B57" s="1" t="s">
        <v>266</v>
      </c>
      <c r="C57" s="1"/>
      <c r="D57" s="1" t="s">
        <v>36</v>
      </c>
      <c r="H57" s="1" t="s">
        <v>84</v>
      </c>
    </row>
    <row r="58" spans="2:3" ht="12.75">
      <c r="B58" s="17" t="s">
        <v>254</v>
      </c>
      <c r="C58" s="17"/>
    </row>
    <row r="59" spans="2:12" ht="12.75">
      <c r="B59" s="17" t="s">
        <v>255</v>
      </c>
      <c r="C59" s="17"/>
      <c r="G59" s="1" t="s">
        <v>38</v>
      </c>
      <c r="I59" s="1" t="s">
        <v>38</v>
      </c>
      <c r="J59" s="20"/>
      <c r="K59" s="19"/>
      <c r="L59" s="1" t="s">
        <v>38</v>
      </c>
    </row>
    <row r="60" spans="2:10" ht="12.75">
      <c r="B60" s="17" t="s">
        <v>256</v>
      </c>
      <c r="C60" s="17"/>
      <c r="G60" s="1" t="s">
        <v>38</v>
      </c>
      <c r="J60" s="20"/>
    </row>
    <row r="61" spans="2:10" ht="12.75">
      <c r="B61" s="17" t="s">
        <v>257</v>
      </c>
      <c r="C61" s="17"/>
      <c r="E61" s="1" t="s">
        <v>38</v>
      </c>
      <c r="I61" s="1" t="s">
        <v>38</v>
      </c>
      <c r="J61" s="20"/>
    </row>
    <row r="62" spans="2:10" ht="12.75">
      <c r="B62" s="17" t="s">
        <v>258</v>
      </c>
      <c r="C62" s="17"/>
      <c r="G62" s="1" t="s">
        <v>38</v>
      </c>
      <c r="J62" s="20"/>
    </row>
    <row r="63" spans="2:11" ht="12.75">
      <c r="B63" s="17" t="s">
        <v>259</v>
      </c>
      <c r="C63" s="17" t="s">
        <v>38</v>
      </c>
      <c r="J63" s="20" t="s">
        <v>38</v>
      </c>
      <c r="K63" s="1" t="s">
        <v>38</v>
      </c>
    </row>
    <row r="64" spans="2:12" ht="12.75">
      <c r="B64" s="12" t="s">
        <v>207</v>
      </c>
      <c r="C64" s="12"/>
      <c r="E64" s="1" t="s">
        <v>152</v>
      </c>
      <c r="G64" s="1" t="s">
        <v>3</v>
      </c>
      <c r="I64" s="2" t="s">
        <v>0</v>
      </c>
      <c r="J64" s="20"/>
      <c r="L64" s="1" t="s">
        <v>189</v>
      </c>
    </row>
    <row r="65" spans="2:3" ht="12.75">
      <c r="B65" s="12"/>
      <c r="C65" s="12"/>
    </row>
    <row r="66" spans="1:8" ht="12.75" customHeight="1">
      <c r="A66" s="5" t="s">
        <v>267</v>
      </c>
      <c r="B66" s="1" t="s">
        <v>273</v>
      </c>
      <c r="C66" s="1"/>
      <c r="H66" s="1" t="s">
        <v>84</v>
      </c>
    </row>
    <row r="67" spans="2:12" ht="12.75">
      <c r="B67" s="17" t="s">
        <v>268</v>
      </c>
      <c r="C67" s="17" t="s">
        <v>41</v>
      </c>
      <c r="D67" s="1" t="s">
        <v>41</v>
      </c>
      <c r="E67" s="1" t="s">
        <v>41</v>
      </c>
      <c r="F67" s="1" t="s">
        <v>49</v>
      </c>
      <c r="G67" s="1" t="s">
        <v>49</v>
      </c>
      <c r="I67" s="1" t="s">
        <v>41</v>
      </c>
      <c r="J67" s="1" t="s">
        <v>41</v>
      </c>
      <c r="K67" s="1" t="s">
        <v>41</v>
      </c>
      <c r="L67" s="1" t="s">
        <v>41</v>
      </c>
    </row>
    <row r="68" spans="2:12" ht="12.75">
      <c r="B68" s="17" t="s">
        <v>269</v>
      </c>
      <c r="C68" s="17" t="s">
        <v>41</v>
      </c>
      <c r="D68" s="1" t="s">
        <v>41</v>
      </c>
      <c r="E68" s="1" t="s">
        <v>90</v>
      </c>
      <c r="F68" s="1" t="s">
        <v>42</v>
      </c>
      <c r="G68" s="1" t="s">
        <v>49</v>
      </c>
      <c r="I68" s="1" t="s">
        <v>41</v>
      </c>
      <c r="J68" s="1" t="s">
        <v>41</v>
      </c>
      <c r="K68" s="1" t="s">
        <v>42</v>
      </c>
      <c r="L68" s="1" t="s">
        <v>90</v>
      </c>
    </row>
    <row r="69" spans="2:12" ht="12.75">
      <c r="B69" s="17" t="s">
        <v>270</v>
      </c>
      <c r="C69" s="17" t="s">
        <v>41</v>
      </c>
      <c r="D69" s="1" t="s">
        <v>41</v>
      </c>
      <c r="E69" s="1" t="s">
        <v>41</v>
      </c>
      <c r="F69" s="1" t="s">
        <v>42</v>
      </c>
      <c r="G69" s="1" t="s">
        <v>49</v>
      </c>
      <c r="I69" s="1" t="s">
        <v>42</v>
      </c>
      <c r="J69" s="1" t="s">
        <v>42</v>
      </c>
      <c r="K69" s="1" t="s">
        <v>90</v>
      </c>
      <c r="L69" s="1" t="s">
        <v>90</v>
      </c>
    </row>
    <row r="70" spans="2:12" ht="12.75">
      <c r="B70" s="17" t="s">
        <v>271</v>
      </c>
      <c r="C70" s="17" t="s">
        <v>41</v>
      </c>
      <c r="D70" s="1" t="s">
        <v>41</v>
      </c>
      <c r="E70" s="1" t="s">
        <v>49</v>
      </c>
      <c r="F70" s="1" t="s">
        <v>49</v>
      </c>
      <c r="G70" s="1" t="s">
        <v>49</v>
      </c>
      <c r="I70" s="1" t="s">
        <v>41</v>
      </c>
      <c r="J70" s="1" t="s">
        <v>41</v>
      </c>
      <c r="K70" s="1" t="s">
        <v>49</v>
      </c>
      <c r="L70" s="1" t="s">
        <v>49</v>
      </c>
    </row>
    <row r="71" spans="2:12" ht="12.75">
      <c r="B71" s="17" t="s">
        <v>272</v>
      </c>
      <c r="C71" s="17" t="s">
        <v>90</v>
      </c>
      <c r="D71" s="1" t="s">
        <v>42</v>
      </c>
      <c r="E71" s="1" t="s">
        <v>42</v>
      </c>
      <c r="F71" s="1" t="s">
        <v>42</v>
      </c>
      <c r="G71" s="1" t="s">
        <v>49</v>
      </c>
      <c r="I71" s="1" t="s">
        <v>90</v>
      </c>
      <c r="J71" s="1" t="s">
        <v>41</v>
      </c>
      <c r="K71" s="1" t="s">
        <v>90</v>
      </c>
      <c r="L71" s="1" t="s">
        <v>90</v>
      </c>
    </row>
    <row r="72" spans="2:12" ht="12.75">
      <c r="B72" s="12" t="s">
        <v>207</v>
      </c>
      <c r="C72" s="12"/>
      <c r="E72" s="1" t="s">
        <v>137</v>
      </c>
      <c r="G72" s="1" t="s">
        <v>4</v>
      </c>
      <c r="K72" s="1" t="s">
        <v>129</v>
      </c>
      <c r="L72" s="1" t="s">
        <v>135</v>
      </c>
    </row>
    <row r="73" spans="2:3" ht="12.75">
      <c r="B73" s="12"/>
      <c r="C73" s="12"/>
    </row>
    <row r="74" spans="1:8" ht="12.75">
      <c r="A74" s="5">
        <v>10</v>
      </c>
      <c r="B74" s="1" t="s">
        <v>274</v>
      </c>
      <c r="C74" s="1"/>
      <c r="H74" s="1" t="s">
        <v>84</v>
      </c>
    </row>
    <row r="75" spans="2:11" ht="12.75">
      <c r="B75" s="17" t="s">
        <v>275</v>
      </c>
      <c r="C75" s="17"/>
      <c r="K75" s="1" t="s">
        <v>38</v>
      </c>
    </row>
    <row r="76" spans="2:7" ht="12.75">
      <c r="B76" s="17" t="s">
        <v>276</v>
      </c>
      <c r="C76" s="17"/>
      <c r="E76" s="1" t="s">
        <v>38</v>
      </c>
      <c r="G76" s="1" t="s">
        <v>38</v>
      </c>
    </row>
    <row r="77" spans="2:12" ht="12.75">
      <c r="B77" s="17" t="s">
        <v>277</v>
      </c>
      <c r="C77" s="2" t="s">
        <v>38</v>
      </c>
      <c r="D77" s="1" t="s">
        <v>38</v>
      </c>
      <c r="I77" s="1" t="s">
        <v>38</v>
      </c>
      <c r="L77" s="1" t="s">
        <v>38</v>
      </c>
    </row>
    <row r="78" spans="2:10" ht="12.75">
      <c r="B78" s="17" t="s">
        <v>278</v>
      </c>
      <c r="C78" s="17"/>
      <c r="F78" s="1" t="s">
        <v>38</v>
      </c>
      <c r="J78" s="1" t="s">
        <v>38</v>
      </c>
    </row>
    <row r="79" spans="2:5" ht="12.75">
      <c r="B79" s="12" t="s">
        <v>207</v>
      </c>
      <c r="C79" s="12"/>
      <c r="E79" s="1" t="s">
        <v>138</v>
      </c>
    </row>
    <row r="80" spans="2:3" ht="12.75">
      <c r="B80" s="12"/>
      <c r="C80" s="12"/>
    </row>
    <row r="81" spans="2:3" ht="12.75">
      <c r="B81" s="4" t="s">
        <v>279</v>
      </c>
      <c r="C81" s="4"/>
    </row>
    <row r="82" spans="2:3" ht="12.75">
      <c r="B82" s="12"/>
      <c r="C82" s="12"/>
    </row>
    <row r="83" spans="1:3" ht="12.75">
      <c r="A83" s="5">
        <v>11</v>
      </c>
      <c r="B83" s="1" t="s">
        <v>281</v>
      </c>
      <c r="C83" s="1"/>
    </row>
    <row r="84" spans="2:3" ht="12.75">
      <c r="B84" s="1" t="s">
        <v>282</v>
      </c>
      <c r="C84" s="1"/>
    </row>
    <row r="85" spans="2:12" ht="12.75">
      <c r="B85" s="17" t="s">
        <v>219</v>
      </c>
      <c r="C85" s="17"/>
      <c r="G85" s="1" t="s">
        <v>38</v>
      </c>
      <c r="L85" s="1" t="s">
        <v>38</v>
      </c>
    </row>
    <row r="86" spans="2:6" ht="12.75">
      <c r="B86" s="17" t="s">
        <v>283</v>
      </c>
      <c r="C86" s="17"/>
      <c r="F86" s="1" t="s">
        <v>38</v>
      </c>
    </row>
    <row r="87" spans="2:6" ht="12.75">
      <c r="B87" s="17" t="s">
        <v>284</v>
      </c>
      <c r="C87" s="17"/>
      <c r="F87" s="1" t="s">
        <v>38</v>
      </c>
    </row>
    <row r="88" spans="2:8" ht="12.75">
      <c r="B88" s="17" t="s">
        <v>285</v>
      </c>
      <c r="C88" s="17"/>
      <c r="F88" s="1" t="s">
        <v>38</v>
      </c>
      <c r="H88" s="1" t="s">
        <v>38</v>
      </c>
    </row>
    <row r="89" spans="2:11" ht="12.75">
      <c r="B89" s="17" t="s">
        <v>286</v>
      </c>
      <c r="C89" s="17" t="s">
        <v>38</v>
      </c>
      <c r="D89" s="1" t="s">
        <v>38</v>
      </c>
      <c r="I89" s="1" t="s">
        <v>38</v>
      </c>
      <c r="J89" s="1" t="s">
        <v>38</v>
      </c>
      <c r="K89" s="1" t="s">
        <v>38</v>
      </c>
    </row>
    <row r="90" spans="2:3" ht="12.75">
      <c r="B90" s="1" t="s">
        <v>287</v>
      </c>
      <c r="C90" s="1"/>
    </row>
    <row r="91" spans="2:8" ht="12.75">
      <c r="B91" s="17" t="s">
        <v>219</v>
      </c>
      <c r="C91" s="17"/>
      <c r="G91" s="1" t="s">
        <v>38</v>
      </c>
      <c r="H91" s="1" t="s">
        <v>38</v>
      </c>
    </row>
    <row r="92" spans="2:6" ht="12.75">
      <c r="B92" s="17" t="s">
        <v>283</v>
      </c>
      <c r="C92" s="17"/>
      <c r="F92" s="1" t="s">
        <v>38</v>
      </c>
    </row>
    <row r="93" spans="2:6" ht="12.75">
      <c r="B93" s="17" t="s">
        <v>284</v>
      </c>
      <c r="C93" s="17"/>
      <c r="F93" s="1" t="s">
        <v>38</v>
      </c>
    </row>
    <row r="94" spans="2:6" ht="12.75">
      <c r="B94" s="17" t="s">
        <v>285</v>
      </c>
      <c r="C94" s="17"/>
      <c r="F94" s="1" t="s">
        <v>38</v>
      </c>
    </row>
    <row r="95" spans="2:12" ht="12.75">
      <c r="B95" s="17" t="s">
        <v>286</v>
      </c>
      <c r="C95" s="17" t="s">
        <v>38</v>
      </c>
      <c r="D95" s="1" t="s">
        <v>38</v>
      </c>
      <c r="I95" s="1" t="s">
        <v>38</v>
      </c>
      <c r="J95" s="1" t="s">
        <v>38</v>
      </c>
      <c r="K95" s="1" t="s">
        <v>38</v>
      </c>
      <c r="L95" s="1" t="s">
        <v>38</v>
      </c>
    </row>
    <row r="96" spans="2:11" ht="12.75">
      <c r="B96" s="12" t="s">
        <v>207</v>
      </c>
      <c r="C96" s="12"/>
      <c r="E96" s="1" t="s">
        <v>139</v>
      </c>
      <c r="F96" s="1" t="s">
        <v>50</v>
      </c>
      <c r="H96" s="1" t="s">
        <v>154</v>
      </c>
      <c r="K96" s="1" t="s">
        <v>130</v>
      </c>
    </row>
    <row r="97" spans="2:3" ht="12.75">
      <c r="B97" s="12"/>
      <c r="C97" s="12"/>
    </row>
    <row r="98" spans="1:3" ht="12.75">
      <c r="A98" s="5">
        <v>12</v>
      </c>
      <c r="B98" s="1" t="s">
        <v>294</v>
      </c>
      <c r="C98" s="1"/>
    </row>
    <row r="99" spans="2:12" ht="12.75">
      <c r="B99" s="17" t="s">
        <v>295</v>
      </c>
      <c r="C99" s="17" t="s">
        <v>38</v>
      </c>
      <c r="D99" s="1" t="s">
        <v>38</v>
      </c>
      <c r="E99" s="1" t="s">
        <v>51</v>
      </c>
      <c r="F99" s="1" t="s">
        <v>51</v>
      </c>
      <c r="G99" s="1" t="s">
        <v>38</v>
      </c>
      <c r="H99" s="1" t="s">
        <v>51</v>
      </c>
      <c r="I99" s="1" t="s">
        <v>38</v>
      </c>
      <c r="J99" s="1" t="s">
        <v>38</v>
      </c>
      <c r="K99" s="1" t="s">
        <v>38</v>
      </c>
      <c r="L99" s="1" t="s">
        <v>51</v>
      </c>
    </row>
    <row r="100" spans="2:12" ht="12.75">
      <c r="B100" s="17" t="s">
        <v>296</v>
      </c>
      <c r="C100" s="17" t="s">
        <v>36</v>
      </c>
      <c r="D100" s="1" t="s">
        <v>38</v>
      </c>
      <c r="E100" s="1" t="s">
        <v>38</v>
      </c>
      <c r="F100" s="1" t="s">
        <v>51</v>
      </c>
      <c r="G100" s="1" t="s">
        <v>38</v>
      </c>
      <c r="H100" s="1" t="s">
        <v>36</v>
      </c>
      <c r="I100" s="1" t="s">
        <v>38</v>
      </c>
      <c r="J100" s="1" t="s">
        <v>38</v>
      </c>
      <c r="K100" s="1" t="s">
        <v>38</v>
      </c>
      <c r="L100" s="1" t="s">
        <v>51</v>
      </c>
    </row>
    <row r="101" spans="2:12" ht="12.75">
      <c r="B101" s="17" t="s">
        <v>297</v>
      </c>
      <c r="C101" s="17" t="s">
        <v>36</v>
      </c>
      <c r="D101" s="1" t="s">
        <v>38</v>
      </c>
      <c r="E101" s="1" t="s">
        <v>38</v>
      </c>
      <c r="F101" s="1" t="s">
        <v>51</v>
      </c>
      <c r="G101" s="1" t="s">
        <v>38</v>
      </c>
      <c r="H101" s="1" t="s">
        <v>51</v>
      </c>
      <c r="I101" s="1" t="s">
        <v>36</v>
      </c>
      <c r="J101" s="1" t="s">
        <v>38</v>
      </c>
      <c r="K101" s="1" t="s">
        <v>38</v>
      </c>
      <c r="L101" s="1" t="s">
        <v>51</v>
      </c>
    </row>
    <row r="102" spans="2:12" ht="12.75">
      <c r="B102" s="17" t="s">
        <v>298</v>
      </c>
      <c r="C102" s="17" t="s">
        <v>36</v>
      </c>
      <c r="D102" s="1" t="s">
        <v>36</v>
      </c>
      <c r="E102" s="1" t="s">
        <v>38</v>
      </c>
      <c r="F102" s="1" t="s">
        <v>36</v>
      </c>
      <c r="G102" s="1" t="s">
        <v>38</v>
      </c>
      <c r="H102" s="1" t="s">
        <v>36</v>
      </c>
      <c r="I102" s="1" t="s">
        <v>36</v>
      </c>
      <c r="J102" s="1" t="s">
        <v>38</v>
      </c>
      <c r="K102" s="1" t="s">
        <v>38</v>
      </c>
      <c r="L102" s="1" t="s">
        <v>51</v>
      </c>
    </row>
    <row r="103" spans="2:11" ht="12.75">
      <c r="B103" s="12" t="s">
        <v>207</v>
      </c>
      <c r="C103" s="12"/>
      <c r="E103" s="1" t="s">
        <v>140</v>
      </c>
      <c r="K103" s="1" t="s">
        <v>130</v>
      </c>
    </row>
    <row r="104" spans="2:3" ht="12.75">
      <c r="B104" s="12"/>
      <c r="C104" s="12"/>
    </row>
    <row r="105" spans="2:3" ht="12.75">
      <c r="B105" s="4" t="s">
        <v>288</v>
      </c>
      <c r="C105" s="4"/>
    </row>
    <row r="106" spans="2:3" ht="12.75">
      <c r="B106" s="12"/>
      <c r="C106" s="12"/>
    </row>
    <row r="107" spans="1:3" ht="12.75">
      <c r="A107" s="5" t="s">
        <v>299</v>
      </c>
      <c r="B107" s="1" t="s">
        <v>289</v>
      </c>
      <c r="C107" s="1"/>
    </row>
    <row r="108" spans="2:8" ht="12.75">
      <c r="B108" s="17" t="s">
        <v>219</v>
      </c>
      <c r="C108" s="17"/>
      <c r="H108" s="1" t="s">
        <v>38</v>
      </c>
    </row>
    <row r="109" spans="2:12" ht="12.75">
      <c r="B109" s="17" t="s">
        <v>220</v>
      </c>
      <c r="C109" s="17"/>
      <c r="I109" s="1" t="s">
        <v>38</v>
      </c>
      <c r="L109" s="1" t="s">
        <v>38</v>
      </c>
    </row>
    <row r="110" spans="2:9" ht="12.75">
      <c r="B110" s="17" t="s">
        <v>221</v>
      </c>
      <c r="C110" s="17"/>
      <c r="I110" s="1" t="s">
        <v>38</v>
      </c>
    </row>
    <row r="111" spans="2:11" ht="12.75">
      <c r="B111" s="17" t="s">
        <v>212</v>
      </c>
      <c r="C111" s="17" t="s">
        <v>38</v>
      </c>
      <c r="D111" s="1" t="s">
        <v>38</v>
      </c>
      <c r="E111" s="1" t="s">
        <v>38</v>
      </c>
      <c r="F111" s="1" t="s">
        <v>38</v>
      </c>
      <c r="J111" s="1" t="s">
        <v>38</v>
      </c>
      <c r="K111" s="1" t="s">
        <v>38</v>
      </c>
    </row>
    <row r="112" spans="2:6" ht="12.75">
      <c r="B112" s="12" t="s">
        <v>207</v>
      </c>
      <c r="C112" s="12"/>
      <c r="E112" s="1" t="s">
        <v>139</v>
      </c>
      <c r="F112" s="1" t="s">
        <v>52</v>
      </c>
    </row>
    <row r="113" spans="2:3" ht="12.75">
      <c r="B113" s="12"/>
      <c r="C113" s="12"/>
    </row>
    <row r="114" spans="2:3" ht="12.75">
      <c r="B114" s="4" t="s">
        <v>290</v>
      </c>
      <c r="C114" s="4"/>
    </row>
    <row r="115" spans="2:3" ht="12.75">
      <c r="B115" s="12"/>
      <c r="C115" s="12"/>
    </row>
    <row r="116" spans="1:12" ht="25.5">
      <c r="A116" s="5">
        <v>14</v>
      </c>
      <c r="B116" s="11" t="s">
        <v>291</v>
      </c>
      <c r="C116" s="11" t="s">
        <v>38</v>
      </c>
      <c r="D116" s="1" t="s">
        <v>38</v>
      </c>
      <c r="E116" s="1" t="s">
        <v>38</v>
      </c>
      <c r="F116" s="1" t="s">
        <v>38</v>
      </c>
      <c r="H116" s="1" t="s">
        <v>84</v>
      </c>
      <c r="I116" s="1" t="s">
        <v>38</v>
      </c>
      <c r="J116" s="1" t="s">
        <v>36</v>
      </c>
      <c r="K116" s="1" t="s">
        <v>38</v>
      </c>
      <c r="L116" s="1" t="s">
        <v>38</v>
      </c>
    </row>
    <row r="117" spans="2:12" ht="12.75">
      <c r="B117" s="17" t="s">
        <v>214</v>
      </c>
      <c r="C117" s="2" t="s">
        <v>38</v>
      </c>
      <c r="E117" s="1" t="s">
        <v>38</v>
      </c>
      <c r="K117" s="1" t="s">
        <v>38</v>
      </c>
      <c r="L117" s="1" t="s">
        <v>38</v>
      </c>
    </row>
    <row r="118" spans="2:12" ht="12.75">
      <c r="B118" s="17" t="s">
        <v>215</v>
      </c>
      <c r="C118" s="2"/>
      <c r="D118" s="1" t="s">
        <v>38</v>
      </c>
      <c r="E118" s="1" t="s">
        <v>38</v>
      </c>
      <c r="F118" s="1" t="s">
        <v>38</v>
      </c>
      <c r="I118" s="1" t="s">
        <v>38</v>
      </c>
      <c r="L118" s="1" t="s">
        <v>38</v>
      </c>
    </row>
    <row r="119" spans="2:12" ht="12.75">
      <c r="B119" s="17" t="s">
        <v>216</v>
      </c>
      <c r="C119" s="2"/>
      <c r="D119" s="1" t="s">
        <v>38</v>
      </c>
      <c r="F119" s="1" t="s">
        <v>38</v>
      </c>
      <c r="I119" s="1" t="s">
        <v>38</v>
      </c>
      <c r="L119" s="1" t="s">
        <v>38</v>
      </c>
    </row>
    <row r="120" spans="2:9" ht="12.75">
      <c r="B120" s="17" t="s">
        <v>292</v>
      </c>
      <c r="C120" s="2"/>
      <c r="D120" s="1" t="s">
        <v>38</v>
      </c>
      <c r="F120" s="1" t="s">
        <v>38</v>
      </c>
      <c r="I120" s="1" t="s">
        <v>38</v>
      </c>
    </row>
    <row r="121" spans="2:9" ht="12.75">
      <c r="B121" s="17" t="s">
        <v>217</v>
      </c>
      <c r="C121" s="2" t="s">
        <v>38</v>
      </c>
      <c r="D121" s="1" t="s">
        <v>38</v>
      </c>
      <c r="F121" s="1" t="s">
        <v>38</v>
      </c>
      <c r="I121" s="1" t="s">
        <v>38</v>
      </c>
    </row>
    <row r="122" spans="2:9" ht="12.75">
      <c r="B122" s="17" t="s">
        <v>218</v>
      </c>
      <c r="C122" s="2" t="s">
        <v>38</v>
      </c>
      <c r="D122" s="1" t="s">
        <v>38</v>
      </c>
      <c r="F122" s="1" t="s">
        <v>38</v>
      </c>
      <c r="I122" s="1" t="s">
        <v>38</v>
      </c>
    </row>
    <row r="123" spans="2:12" ht="12.75">
      <c r="B123" s="12" t="s">
        <v>207</v>
      </c>
      <c r="C123" s="18" t="s">
        <v>112</v>
      </c>
      <c r="D123" s="1" t="s">
        <v>160</v>
      </c>
      <c r="E123" s="2" t="s">
        <v>106</v>
      </c>
      <c r="F123" s="1" t="s">
        <v>70</v>
      </c>
      <c r="H123" s="1" t="s">
        <v>155</v>
      </c>
      <c r="I123" s="1" t="s">
        <v>91</v>
      </c>
      <c r="K123" s="19">
        <v>0.75</v>
      </c>
      <c r="L123" s="1" t="s">
        <v>190</v>
      </c>
    </row>
    <row r="124" spans="2:3" ht="12.75">
      <c r="B124" s="12"/>
      <c r="C124" s="12"/>
    </row>
    <row r="125" spans="1:12" ht="12.75">
      <c r="A125" s="5">
        <v>15</v>
      </c>
      <c r="B125" s="1" t="s">
        <v>293</v>
      </c>
      <c r="C125" s="1"/>
      <c r="D125" s="1" t="s">
        <v>36</v>
      </c>
      <c r="H125" s="1" t="s">
        <v>84</v>
      </c>
      <c r="I125" s="1" t="s">
        <v>38</v>
      </c>
      <c r="J125" s="1" t="s">
        <v>36</v>
      </c>
      <c r="L125" s="1" t="s">
        <v>36</v>
      </c>
    </row>
    <row r="126" spans="2:3" ht="12.75">
      <c r="B126" s="17" t="s">
        <v>214</v>
      </c>
      <c r="C126" s="17"/>
    </row>
    <row r="127" spans="2:3" ht="12.75">
      <c r="B127" s="17" t="s">
        <v>215</v>
      </c>
      <c r="C127" s="17"/>
    </row>
    <row r="128" spans="2:3" ht="12.75">
      <c r="B128" s="17" t="s">
        <v>216</v>
      </c>
      <c r="C128" s="17"/>
    </row>
    <row r="129" spans="2:9" ht="12.75">
      <c r="B129" s="17" t="s">
        <v>292</v>
      </c>
      <c r="C129" s="17"/>
      <c r="I129" s="1" t="s">
        <v>38</v>
      </c>
    </row>
    <row r="130" spans="2:3" ht="12.75">
      <c r="B130" s="17" t="s">
        <v>217</v>
      </c>
      <c r="C130" s="17"/>
    </row>
    <row r="131" spans="2:3" ht="12.75">
      <c r="B131" s="17" t="s">
        <v>218</v>
      </c>
      <c r="C131" s="17"/>
    </row>
    <row r="132" spans="2:9" ht="12.75">
      <c r="B132" s="12" t="s">
        <v>207</v>
      </c>
      <c r="C132" s="12"/>
      <c r="D132" s="1" t="s">
        <v>159</v>
      </c>
      <c r="H132" s="1" t="s">
        <v>155</v>
      </c>
      <c r="I132" s="1" t="s">
        <v>91</v>
      </c>
    </row>
    <row r="133" spans="2:3" ht="12.75">
      <c r="B133" s="12"/>
      <c r="C133" s="12"/>
    </row>
    <row r="134" spans="1:12" ht="12.75">
      <c r="A134" s="5">
        <v>16</v>
      </c>
      <c r="B134" s="1" t="s">
        <v>301</v>
      </c>
      <c r="C134" s="1">
        <v>30</v>
      </c>
      <c r="D134" s="1">
        <v>30</v>
      </c>
      <c r="E134" s="1">
        <v>60</v>
      </c>
      <c r="F134" s="1" t="s">
        <v>71</v>
      </c>
      <c r="G134" s="1">
        <v>90</v>
      </c>
      <c r="H134" s="39">
        <v>28</v>
      </c>
      <c r="I134" s="1" t="s">
        <v>71</v>
      </c>
      <c r="J134" s="1">
        <v>60</v>
      </c>
      <c r="K134" s="1">
        <v>90</v>
      </c>
      <c r="L134" s="1">
        <v>90</v>
      </c>
    </row>
    <row r="135" spans="2:12" ht="12.75">
      <c r="B135" s="11" t="s">
        <v>300</v>
      </c>
      <c r="C135" s="11">
        <v>2</v>
      </c>
      <c r="D135" s="1">
        <v>1</v>
      </c>
      <c r="E135" s="1" t="s">
        <v>71</v>
      </c>
      <c r="F135" s="1" t="s">
        <v>71</v>
      </c>
      <c r="G135" s="1">
        <v>5</v>
      </c>
      <c r="H135" s="1">
        <v>1</v>
      </c>
      <c r="I135" s="1" t="s">
        <v>71</v>
      </c>
      <c r="J135" s="1">
        <v>2</v>
      </c>
      <c r="K135" s="1">
        <v>1</v>
      </c>
      <c r="L135" s="1">
        <v>3</v>
      </c>
    </row>
    <row r="136" spans="2:11" ht="12.75">
      <c r="B136" s="12" t="s">
        <v>207</v>
      </c>
      <c r="C136" s="18" t="s">
        <v>125</v>
      </c>
      <c r="D136" s="1" t="s">
        <v>161</v>
      </c>
      <c r="E136" s="1" t="s">
        <v>105</v>
      </c>
      <c r="F136" s="2" t="s">
        <v>157</v>
      </c>
      <c r="H136" s="1" t="s">
        <v>123</v>
      </c>
      <c r="J136" s="1" t="s">
        <v>171</v>
      </c>
      <c r="K136" s="2" t="s">
        <v>131</v>
      </c>
    </row>
    <row r="137" spans="2:3" ht="12.75">
      <c r="B137" s="12"/>
      <c r="C137" s="12"/>
    </row>
    <row r="138" spans="2:3" ht="12.75">
      <c r="B138" s="1" t="s">
        <v>302</v>
      </c>
      <c r="C138" s="1"/>
    </row>
    <row r="139" spans="2:3" ht="12.75">
      <c r="B139" s="12"/>
      <c r="C139" s="12"/>
    </row>
    <row r="140" spans="1:3" ht="12.75">
      <c r="A140" s="5" t="s">
        <v>304</v>
      </c>
      <c r="B140" s="1" t="s">
        <v>305</v>
      </c>
      <c r="C140" s="1"/>
    </row>
    <row r="141" spans="2:12" ht="12.75">
      <c r="B141" s="17" t="s">
        <v>303</v>
      </c>
      <c r="C141" s="2" t="s">
        <v>38</v>
      </c>
      <c r="D141" s="1" t="s">
        <v>38</v>
      </c>
      <c r="E141" s="1" t="s">
        <v>38</v>
      </c>
      <c r="F141" s="1" t="s">
        <v>38</v>
      </c>
      <c r="G141" s="1" t="s">
        <v>38</v>
      </c>
      <c r="H141" s="1" t="s">
        <v>36</v>
      </c>
      <c r="I141" s="1" t="s">
        <v>38</v>
      </c>
      <c r="J141" s="1" t="s">
        <v>38</v>
      </c>
      <c r="K141" s="1" t="s">
        <v>38</v>
      </c>
      <c r="L141" s="1" t="s">
        <v>38</v>
      </c>
    </row>
    <row r="142" spans="2:12" ht="12.75">
      <c r="B142" s="17" t="s">
        <v>222</v>
      </c>
      <c r="C142" s="2">
        <v>100</v>
      </c>
      <c r="D142" s="1">
        <v>100</v>
      </c>
      <c r="E142" s="1">
        <v>99</v>
      </c>
      <c r="F142" s="1" t="s">
        <v>40</v>
      </c>
      <c r="G142" s="1">
        <v>30</v>
      </c>
      <c r="H142" s="1">
        <v>0</v>
      </c>
      <c r="I142" s="1">
        <v>40</v>
      </c>
      <c r="J142" s="1">
        <v>100</v>
      </c>
      <c r="K142" s="1">
        <v>49</v>
      </c>
      <c r="L142" s="1">
        <v>30</v>
      </c>
    </row>
    <row r="143" spans="2:12" ht="12.75">
      <c r="B143" s="17" t="s">
        <v>223</v>
      </c>
      <c r="C143" s="2" t="s">
        <v>38</v>
      </c>
      <c r="D143" s="1" t="s">
        <v>38</v>
      </c>
      <c r="E143" s="1" t="s">
        <v>38</v>
      </c>
      <c r="F143" s="1" t="s">
        <v>38</v>
      </c>
      <c r="G143" s="1" t="s">
        <v>38</v>
      </c>
      <c r="H143" s="1" t="s">
        <v>36</v>
      </c>
      <c r="I143" s="1" t="s">
        <v>36</v>
      </c>
      <c r="J143" s="1" t="s">
        <v>38</v>
      </c>
      <c r="K143" s="1" t="s">
        <v>38</v>
      </c>
      <c r="L143" s="1" t="s">
        <v>38</v>
      </c>
    </row>
    <row r="144" spans="2:12" ht="12.75">
      <c r="B144" s="17" t="s">
        <v>222</v>
      </c>
      <c r="C144" s="2">
        <v>100</v>
      </c>
      <c r="D144" s="1">
        <v>100</v>
      </c>
      <c r="E144" s="1">
        <v>99</v>
      </c>
      <c r="F144" s="1" t="s">
        <v>40</v>
      </c>
      <c r="G144" s="1">
        <v>30</v>
      </c>
      <c r="H144" s="1">
        <v>0</v>
      </c>
      <c r="I144" s="1">
        <v>40</v>
      </c>
      <c r="J144" s="1">
        <v>100</v>
      </c>
      <c r="K144" s="1">
        <v>49</v>
      </c>
      <c r="L144" s="1">
        <v>30</v>
      </c>
    </row>
    <row r="145" spans="2:11" ht="12.75" customHeight="1">
      <c r="B145" s="12" t="s">
        <v>207</v>
      </c>
      <c r="C145" s="12"/>
      <c r="D145" s="1" t="s">
        <v>162</v>
      </c>
      <c r="F145" s="1" t="s">
        <v>158</v>
      </c>
      <c r="K145" s="1" t="s">
        <v>107</v>
      </c>
    </row>
    <row r="146" spans="2:4" ht="12.75" customHeight="1">
      <c r="B146" s="12"/>
      <c r="C146" s="12"/>
      <c r="D146" s="21"/>
    </row>
    <row r="147" spans="1:8" ht="12.75" customHeight="1">
      <c r="A147" s="5">
        <v>19</v>
      </c>
      <c r="B147" s="1" t="s">
        <v>306</v>
      </c>
      <c r="C147" s="1"/>
      <c r="D147" s="21"/>
      <c r="H147" s="1" t="s">
        <v>84</v>
      </c>
    </row>
    <row r="148" spans="2:11" ht="12.75">
      <c r="B148" s="17" t="s">
        <v>307</v>
      </c>
      <c r="C148" s="17"/>
      <c r="G148" s="1" t="s">
        <v>38</v>
      </c>
      <c r="K148" s="1" t="s">
        <v>38</v>
      </c>
    </row>
    <row r="149" spans="2:10" ht="12.75">
      <c r="B149" s="17" t="s">
        <v>308</v>
      </c>
      <c r="C149" s="17"/>
      <c r="E149" s="1" t="s">
        <v>38</v>
      </c>
      <c r="I149" s="1" t="s">
        <v>38</v>
      </c>
      <c r="J149" s="1" t="s">
        <v>38</v>
      </c>
    </row>
    <row r="150" spans="2:12" ht="12.75">
      <c r="B150" s="17" t="s">
        <v>8</v>
      </c>
      <c r="C150" s="2" t="s">
        <v>38</v>
      </c>
      <c r="D150" s="1" t="s">
        <v>38</v>
      </c>
      <c r="L150" s="1" t="s">
        <v>38</v>
      </c>
    </row>
    <row r="151" spans="2:6" ht="12.75">
      <c r="B151" s="17" t="s">
        <v>9</v>
      </c>
      <c r="F151" s="1" t="s">
        <v>38</v>
      </c>
    </row>
    <row r="152" spans="2:9" ht="12.75">
      <c r="B152" s="12" t="s">
        <v>207</v>
      </c>
      <c r="C152" s="2" t="s">
        <v>113</v>
      </c>
      <c r="E152" s="1" t="s">
        <v>141</v>
      </c>
      <c r="I152" s="1" t="s">
        <v>1</v>
      </c>
    </row>
    <row r="154" spans="2:3" ht="12.75">
      <c r="B154" s="1" t="s">
        <v>10</v>
      </c>
      <c r="C154" s="1"/>
    </row>
    <row r="155" spans="2:3" ht="12.75">
      <c r="B155" s="12"/>
      <c r="C155" s="12"/>
    </row>
    <row r="156" spans="2:3" ht="12.75">
      <c r="B156" s="22" t="s">
        <v>11</v>
      </c>
      <c r="C156" s="22"/>
    </row>
    <row r="157" spans="2:3" ht="12.75">
      <c r="B157" s="12"/>
      <c r="C157" s="12"/>
    </row>
    <row r="158" spans="1:3" ht="12.75">
      <c r="A158" s="5" t="s">
        <v>16</v>
      </c>
      <c r="B158" s="1" t="s">
        <v>12</v>
      </c>
      <c r="C158" s="1"/>
    </row>
    <row r="159" spans="2:12" ht="12.75">
      <c r="B159" s="17" t="s">
        <v>13</v>
      </c>
      <c r="C159" s="2" t="s">
        <v>114</v>
      </c>
      <c r="D159" s="1" t="s">
        <v>44</v>
      </c>
      <c r="E159" s="1" t="s">
        <v>142</v>
      </c>
      <c r="F159" s="1" t="s">
        <v>72</v>
      </c>
      <c r="G159" s="1" t="s">
        <v>82</v>
      </c>
      <c r="H159" s="1" t="s">
        <v>85</v>
      </c>
      <c r="I159" s="1" t="s">
        <v>92</v>
      </c>
      <c r="J159" s="1" t="s">
        <v>172</v>
      </c>
      <c r="K159" s="1" t="s">
        <v>150</v>
      </c>
      <c r="L159" s="1" t="s">
        <v>191</v>
      </c>
    </row>
    <row r="160" spans="2:12" ht="12.75">
      <c r="B160" s="17" t="s">
        <v>14</v>
      </c>
      <c r="C160" s="2">
        <v>1984</v>
      </c>
      <c r="D160" s="1">
        <v>1980</v>
      </c>
      <c r="E160" s="1">
        <v>1912</v>
      </c>
      <c r="F160" s="1">
        <v>1968</v>
      </c>
      <c r="G160" s="1">
        <v>1959</v>
      </c>
      <c r="H160" s="1">
        <v>1952</v>
      </c>
      <c r="I160" s="1">
        <v>1948</v>
      </c>
      <c r="J160" s="1">
        <v>1971</v>
      </c>
      <c r="K160" s="1">
        <v>1942</v>
      </c>
      <c r="L160" s="1">
        <v>1951</v>
      </c>
    </row>
    <row r="161" spans="2:12" ht="12.75">
      <c r="B161" s="17" t="s">
        <v>15</v>
      </c>
      <c r="C161" s="2" t="s">
        <v>36</v>
      </c>
      <c r="D161" s="1" t="s">
        <v>38</v>
      </c>
      <c r="E161" s="1" t="s">
        <v>38</v>
      </c>
      <c r="F161" s="1" t="s">
        <v>38</v>
      </c>
      <c r="G161" s="1" t="s">
        <v>36</v>
      </c>
      <c r="H161" s="1" t="s">
        <v>36</v>
      </c>
      <c r="I161" s="1" t="s">
        <v>38</v>
      </c>
      <c r="J161" s="1" t="s">
        <v>38</v>
      </c>
      <c r="K161" s="1" t="s">
        <v>38</v>
      </c>
      <c r="L161" s="1" t="s">
        <v>38</v>
      </c>
    </row>
    <row r="162" spans="2:12" ht="12.75">
      <c r="B162" s="17" t="s">
        <v>17</v>
      </c>
      <c r="C162" s="17"/>
      <c r="D162" s="1" t="s">
        <v>43</v>
      </c>
      <c r="E162" s="1">
        <v>1999</v>
      </c>
      <c r="L162" s="1">
        <v>1990</v>
      </c>
    </row>
    <row r="163" spans="2:3" ht="12.75">
      <c r="B163" s="12" t="s">
        <v>207</v>
      </c>
      <c r="C163" s="12"/>
    </row>
    <row r="164" spans="2:3" ht="12.75">
      <c r="B164" s="12"/>
      <c r="C164" s="12"/>
    </row>
    <row r="165" spans="1:3" ht="12.75">
      <c r="A165" s="5" t="s">
        <v>22</v>
      </c>
      <c r="B165" s="1" t="s">
        <v>18</v>
      </c>
      <c r="C165" s="1"/>
    </row>
    <row r="166" spans="2:9" ht="12.75">
      <c r="B166" s="17" t="s">
        <v>19</v>
      </c>
      <c r="C166" s="17"/>
      <c r="I166" s="1" t="s">
        <v>38</v>
      </c>
    </row>
    <row r="167" spans="2:8" ht="12.75">
      <c r="B167" s="17" t="s">
        <v>20</v>
      </c>
      <c r="C167" s="23">
        <v>1</v>
      </c>
      <c r="D167" s="1" t="s">
        <v>38</v>
      </c>
      <c r="H167" s="19">
        <v>1</v>
      </c>
    </row>
    <row r="168" spans="2:11" ht="12.75">
      <c r="B168" s="17" t="s">
        <v>21</v>
      </c>
      <c r="C168" s="17"/>
      <c r="E168" s="1" t="s">
        <v>38</v>
      </c>
      <c r="I168" s="1" t="s">
        <v>38</v>
      </c>
      <c r="J168" s="1" t="s">
        <v>38</v>
      </c>
      <c r="K168" s="1" t="s">
        <v>38</v>
      </c>
    </row>
    <row r="169" spans="2:11" ht="12.75">
      <c r="B169" s="12" t="s">
        <v>207</v>
      </c>
      <c r="C169" s="12"/>
      <c r="D169" s="1" t="s">
        <v>45</v>
      </c>
      <c r="E169" s="1" t="s">
        <v>143</v>
      </c>
      <c r="I169" s="1" t="s">
        <v>93</v>
      </c>
      <c r="J169" s="1" t="s">
        <v>173</v>
      </c>
      <c r="K169" s="1" t="s">
        <v>132</v>
      </c>
    </row>
    <row r="170" spans="2:3" ht="12.75">
      <c r="B170" s="12"/>
      <c r="C170" s="12"/>
    </row>
    <row r="171" spans="2:3" ht="12.75">
      <c r="B171" s="4" t="s">
        <v>23</v>
      </c>
      <c r="C171" s="4"/>
    </row>
    <row r="172" spans="2:3" ht="12.75">
      <c r="B172" s="12"/>
      <c r="C172" s="12"/>
    </row>
    <row r="173" spans="1:12" ht="12.75">
      <c r="A173" s="5" t="s">
        <v>25</v>
      </c>
      <c r="B173" s="1" t="s">
        <v>24</v>
      </c>
      <c r="C173" s="1" t="s">
        <v>38</v>
      </c>
      <c r="D173" s="1" t="s">
        <v>38</v>
      </c>
      <c r="E173" s="1" t="s">
        <v>38</v>
      </c>
      <c r="F173" s="1" t="s">
        <v>38</v>
      </c>
      <c r="G173" s="1" t="s">
        <v>38</v>
      </c>
      <c r="H173" s="1" t="s">
        <v>38</v>
      </c>
      <c r="I173" s="1" t="s">
        <v>38</v>
      </c>
      <c r="J173" s="1" t="s">
        <v>38</v>
      </c>
      <c r="K173" s="1" t="s">
        <v>38</v>
      </c>
      <c r="L173" s="1" t="s">
        <v>38</v>
      </c>
    </row>
    <row r="174" spans="2:11" ht="12.75">
      <c r="B174" s="1" t="s">
        <v>26</v>
      </c>
      <c r="C174" s="1" t="s">
        <v>36</v>
      </c>
      <c r="D174" s="1" t="s">
        <v>38</v>
      </c>
      <c r="E174" s="1" t="s">
        <v>38</v>
      </c>
      <c r="F174" s="1" t="s">
        <v>38</v>
      </c>
      <c r="G174" s="1" t="s">
        <v>38</v>
      </c>
      <c r="I174" s="1" t="s">
        <v>36</v>
      </c>
      <c r="J174" s="1" t="s">
        <v>38</v>
      </c>
      <c r="K174" s="1" t="s">
        <v>38</v>
      </c>
    </row>
    <row r="175" spans="2:3" ht="12.75">
      <c r="B175" s="1" t="s">
        <v>27</v>
      </c>
      <c r="C175" s="1" t="s">
        <v>115</v>
      </c>
    </row>
    <row r="176" spans="2:5" ht="12.75">
      <c r="B176" s="1" t="s">
        <v>28</v>
      </c>
      <c r="C176" s="1" t="s">
        <v>38</v>
      </c>
      <c r="E176" s="1" t="s">
        <v>38</v>
      </c>
    </row>
    <row r="177" spans="2:8" ht="12.75">
      <c r="B177" s="1" t="s">
        <v>29</v>
      </c>
      <c r="C177" s="1"/>
      <c r="D177" s="1" t="s">
        <v>38</v>
      </c>
      <c r="G177" s="1" t="s">
        <v>38</v>
      </c>
      <c r="H177" s="1" t="s">
        <v>38</v>
      </c>
    </row>
    <row r="178" spans="2:9" ht="12.75">
      <c r="B178" s="12" t="s">
        <v>207</v>
      </c>
      <c r="C178" s="18" t="s">
        <v>116</v>
      </c>
      <c r="D178" s="1" t="s">
        <v>163</v>
      </c>
      <c r="F178" s="1" t="s">
        <v>73</v>
      </c>
      <c r="I178" s="1" t="s">
        <v>94</v>
      </c>
    </row>
    <row r="179" spans="2:3" ht="12.75">
      <c r="B179" s="12"/>
      <c r="C179" s="12"/>
    </row>
    <row r="180" spans="1:2" ht="25.5">
      <c r="A180" s="5">
        <v>23</v>
      </c>
      <c r="B180" s="11" t="s">
        <v>309</v>
      </c>
    </row>
    <row r="181" spans="2:12" ht="12.75">
      <c r="B181" s="17" t="s">
        <v>30</v>
      </c>
      <c r="C181" s="2" t="s">
        <v>117</v>
      </c>
      <c r="D181" s="1" t="s">
        <v>38</v>
      </c>
      <c r="F181" s="1" t="s">
        <v>38</v>
      </c>
      <c r="I181" s="1" t="s">
        <v>38</v>
      </c>
      <c r="J181" s="1" t="s">
        <v>38</v>
      </c>
      <c r="L181" s="1" t="s">
        <v>38</v>
      </c>
    </row>
    <row r="182" spans="2:12" ht="12.75">
      <c r="B182" s="17" t="s">
        <v>31</v>
      </c>
      <c r="C182" s="2" t="s">
        <v>38</v>
      </c>
      <c r="D182" s="1" t="s">
        <v>38</v>
      </c>
      <c r="E182" s="1" t="s">
        <v>38</v>
      </c>
      <c r="F182" s="1" t="s">
        <v>38</v>
      </c>
      <c r="G182" s="1" t="s">
        <v>38</v>
      </c>
      <c r="L182" s="1" t="s">
        <v>38</v>
      </c>
    </row>
    <row r="183" spans="2:12" ht="12.75">
      <c r="B183" s="17" t="s">
        <v>32</v>
      </c>
      <c r="C183" s="2" t="s">
        <v>119</v>
      </c>
      <c r="D183" s="1" t="s">
        <v>46</v>
      </c>
      <c r="E183" s="1" t="s">
        <v>144</v>
      </c>
      <c r="F183" s="1" t="s">
        <v>74</v>
      </c>
      <c r="G183" s="1" t="s">
        <v>6</v>
      </c>
      <c r="I183" s="1" t="s">
        <v>38</v>
      </c>
      <c r="J183" s="1" t="s">
        <v>174</v>
      </c>
      <c r="L183" s="1" t="s">
        <v>193</v>
      </c>
    </row>
    <row r="184" spans="2:12" ht="12.75">
      <c r="B184" s="17" t="s">
        <v>33</v>
      </c>
      <c r="C184" s="2" t="s">
        <v>38</v>
      </c>
      <c r="D184" s="1" t="s">
        <v>38</v>
      </c>
      <c r="F184" s="1" t="s">
        <v>38</v>
      </c>
      <c r="G184" s="1" t="s">
        <v>38</v>
      </c>
      <c r="L184" s="1" t="s">
        <v>38</v>
      </c>
    </row>
    <row r="185" spans="2:11" ht="12.75">
      <c r="B185" s="17" t="s">
        <v>213</v>
      </c>
      <c r="C185" s="2" t="s">
        <v>120</v>
      </c>
      <c r="E185" s="1" t="s">
        <v>38</v>
      </c>
      <c r="F185" s="2"/>
      <c r="K185" s="1" t="s">
        <v>38</v>
      </c>
    </row>
    <row r="186" spans="2:11" ht="12.75">
      <c r="B186" s="12" t="s">
        <v>207</v>
      </c>
      <c r="C186" s="12"/>
      <c r="D186" s="2" t="s">
        <v>164</v>
      </c>
      <c r="E186" s="1" t="s">
        <v>145</v>
      </c>
      <c r="F186" s="2" t="s">
        <v>75</v>
      </c>
      <c r="I186" s="1" t="s">
        <v>95</v>
      </c>
      <c r="K186" s="1" t="s">
        <v>133</v>
      </c>
    </row>
    <row r="188" spans="1:3" ht="12.75">
      <c r="A188" s="5" t="s">
        <v>34</v>
      </c>
      <c r="B188" s="1" t="s">
        <v>310</v>
      </c>
      <c r="C188" s="1"/>
    </row>
    <row r="189" spans="2:3" ht="12.75">
      <c r="B189" s="17" t="s">
        <v>224</v>
      </c>
      <c r="C189" s="17"/>
    </row>
    <row r="190" spans="2:11" ht="12.75">
      <c r="B190" s="17" t="s">
        <v>225</v>
      </c>
      <c r="C190" s="17" t="s">
        <v>38</v>
      </c>
      <c r="G190" s="1" t="s">
        <v>38</v>
      </c>
      <c r="H190" s="1" t="s">
        <v>38</v>
      </c>
      <c r="K190" s="1" t="s">
        <v>38</v>
      </c>
    </row>
    <row r="191" spans="2:3" ht="12.75">
      <c r="B191" s="17" t="s">
        <v>226</v>
      </c>
      <c r="C191" s="17"/>
    </row>
    <row r="192" spans="2:3" ht="12.75">
      <c r="B192" s="17" t="s">
        <v>213</v>
      </c>
      <c r="C192" s="17"/>
    </row>
    <row r="193" spans="2:4" ht="12.75">
      <c r="B193" s="12" t="s">
        <v>207</v>
      </c>
      <c r="C193" s="12"/>
      <c r="D193" s="1" t="s">
        <v>47</v>
      </c>
    </row>
    <row r="194" spans="2:3" ht="12.75">
      <c r="B194" s="12"/>
      <c r="C194" s="12"/>
    </row>
    <row r="195" spans="1:12" ht="12.75">
      <c r="A195" s="5">
        <v>25</v>
      </c>
      <c r="B195" s="1" t="s">
        <v>194</v>
      </c>
      <c r="C195" s="1" t="s">
        <v>38</v>
      </c>
      <c r="D195" s="1" t="s">
        <v>36</v>
      </c>
      <c r="E195" s="1" t="s">
        <v>36</v>
      </c>
      <c r="F195" s="1" t="s">
        <v>36</v>
      </c>
      <c r="G195" s="1" t="s">
        <v>36</v>
      </c>
      <c r="H195" s="1" t="s">
        <v>84</v>
      </c>
      <c r="I195" s="1" t="s">
        <v>36</v>
      </c>
      <c r="J195" s="1" t="s">
        <v>36</v>
      </c>
      <c r="K195" s="1" t="s">
        <v>38</v>
      </c>
      <c r="L195" s="1" t="s">
        <v>36</v>
      </c>
    </row>
    <row r="196" spans="2:11" ht="12.75">
      <c r="B196" s="1" t="s">
        <v>195</v>
      </c>
      <c r="C196" s="1" t="s">
        <v>121</v>
      </c>
      <c r="K196" s="1" t="s">
        <v>151</v>
      </c>
    </row>
    <row r="197" spans="2:3" ht="12.75">
      <c r="B197" s="12" t="s">
        <v>207</v>
      </c>
      <c r="C197" s="12"/>
    </row>
    <row r="198" spans="2:3" ht="12.75">
      <c r="B198" s="10"/>
      <c r="C198" s="10"/>
    </row>
    <row r="199" spans="1:9" ht="12.75">
      <c r="A199" s="5">
        <v>26</v>
      </c>
      <c r="B199" s="1" t="s">
        <v>311</v>
      </c>
      <c r="C199" s="1"/>
      <c r="H199" s="1" t="s">
        <v>84</v>
      </c>
      <c r="I199" s="1" t="s">
        <v>36</v>
      </c>
    </row>
    <row r="200" spans="2:12" ht="12.75">
      <c r="B200" s="17" t="s">
        <v>196</v>
      </c>
      <c r="C200" s="17"/>
      <c r="D200" s="1" t="s">
        <v>48</v>
      </c>
      <c r="G200" s="1" t="s">
        <v>48</v>
      </c>
      <c r="J200" s="1" t="s">
        <v>48</v>
      </c>
      <c r="L200" s="1" t="s">
        <v>86</v>
      </c>
    </row>
    <row r="201" spans="2:12" ht="12.75">
      <c r="B201" s="17" t="s">
        <v>197</v>
      </c>
      <c r="C201" s="17"/>
      <c r="D201" s="1" t="s">
        <v>48</v>
      </c>
      <c r="G201" s="1" t="s">
        <v>48</v>
      </c>
      <c r="J201" s="1" t="s">
        <v>48</v>
      </c>
      <c r="L201" s="1" t="s">
        <v>86</v>
      </c>
    </row>
    <row r="202" spans="2:10" ht="12.75">
      <c r="B202" s="17" t="s">
        <v>198</v>
      </c>
      <c r="C202" s="17"/>
      <c r="D202" s="1" t="s">
        <v>48</v>
      </c>
      <c r="G202" s="1" t="s">
        <v>48</v>
      </c>
      <c r="J202" s="1" t="s">
        <v>48</v>
      </c>
    </row>
    <row r="203" spans="2:12" ht="12.75">
      <c r="B203" s="12" t="s">
        <v>207</v>
      </c>
      <c r="C203" s="18" t="s">
        <v>122</v>
      </c>
      <c r="F203" s="1" t="s">
        <v>76</v>
      </c>
      <c r="J203" s="1" t="s">
        <v>177</v>
      </c>
      <c r="L203" s="1" t="s">
        <v>134</v>
      </c>
    </row>
    <row r="204" spans="1:12" ht="12.75">
      <c r="A204" s="24"/>
      <c r="B204" s="25"/>
      <c r="C204" s="25"/>
      <c r="D204" s="26"/>
      <c r="E204" s="26"/>
      <c r="F204" s="26"/>
      <c r="G204" s="26"/>
      <c r="H204" s="26"/>
      <c r="I204" s="26"/>
      <c r="J204" s="26"/>
      <c r="K204" s="26"/>
      <c r="L204" s="26"/>
    </row>
    <row r="205" spans="2:3" ht="12.75">
      <c r="B205" s="12"/>
      <c r="C205" s="12"/>
    </row>
    <row r="206" spans="1:3" ht="12.75">
      <c r="A206" s="5" t="s">
        <v>317</v>
      </c>
      <c r="B206" s="12"/>
      <c r="C206" s="12"/>
    </row>
    <row r="207" ht="12.75">
      <c r="A207" s="5" t="s">
        <v>318</v>
      </c>
    </row>
    <row r="208" spans="2:3" ht="12.75">
      <c r="B208" s="12"/>
      <c r="C208" s="12"/>
    </row>
    <row r="210" spans="2:3" ht="12.75">
      <c r="B210" s="12"/>
      <c r="C210" s="12"/>
    </row>
    <row r="211" spans="2:3" ht="12.75">
      <c r="B211" s="12"/>
      <c r="C211" s="12"/>
    </row>
    <row r="212" spans="2:3" ht="12.75">
      <c r="B212" s="12"/>
      <c r="C212" s="12"/>
    </row>
    <row r="213" spans="2:3" ht="12.75">
      <c r="B213" s="12"/>
      <c r="C213" s="12"/>
    </row>
    <row r="215" spans="2:3" ht="12.75">
      <c r="B215" s="12"/>
      <c r="C215" s="12"/>
    </row>
    <row r="216" spans="2:3" ht="12.75">
      <c r="B216" s="12"/>
      <c r="C216" s="12"/>
    </row>
    <row r="217" spans="2:3" ht="12.75">
      <c r="B217" s="12"/>
      <c r="C217" s="12"/>
    </row>
    <row r="218" spans="2:3" ht="12.75">
      <c r="B218" s="12"/>
      <c r="C218" s="12"/>
    </row>
    <row r="219" spans="2:3" ht="12.75">
      <c r="B219" s="12"/>
      <c r="C219" s="12"/>
    </row>
    <row r="220" spans="2:3" ht="12.75">
      <c r="B220" s="12"/>
      <c r="C220" s="12"/>
    </row>
    <row r="222" spans="2:3" ht="12.75">
      <c r="B222" s="12"/>
      <c r="C222" s="12"/>
    </row>
    <row r="223" spans="2:3" ht="12.75">
      <c r="B223" s="12"/>
      <c r="C223" s="12"/>
    </row>
    <row r="224" spans="2:3" ht="12.75">
      <c r="B224" s="12"/>
      <c r="C224" s="12"/>
    </row>
    <row r="225" spans="2:3" ht="12.75">
      <c r="B225" s="12"/>
      <c r="C225" s="12"/>
    </row>
    <row r="226" spans="2:3" ht="12.75">
      <c r="B226" s="12"/>
      <c r="C226" s="12"/>
    </row>
    <row r="228" spans="2:3" ht="12.75">
      <c r="B228" s="12"/>
      <c r="C228" s="12"/>
    </row>
    <row r="229" spans="2:3" ht="12.75">
      <c r="B229" s="12"/>
      <c r="C229" s="12"/>
    </row>
    <row r="230" spans="2:3" ht="12.75">
      <c r="B230" s="12"/>
      <c r="C230" s="12"/>
    </row>
    <row r="231" ht="24.75" customHeight="1"/>
    <row r="232" ht="12.75" customHeight="1"/>
    <row r="233" ht="12.75" customHeight="1"/>
    <row r="235" spans="2:3" ht="12.75">
      <c r="B235" s="12"/>
      <c r="C235" s="12"/>
    </row>
    <row r="236" spans="2:3" ht="12.75">
      <c r="B236" s="12"/>
      <c r="C236" s="12"/>
    </row>
    <row r="237" spans="2:3" ht="12.75">
      <c r="B237" s="12"/>
      <c r="C237" s="12"/>
    </row>
    <row r="238" spans="2:3" ht="12.75">
      <c r="B238" s="12"/>
      <c r="C238" s="12"/>
    </row>
    <row r="239" spans="2:3" ht="12.75">
      <c r="B239" s="12"/>
      <c r="C239" s="12"/>
    </row>
    <row r="240" spans="2:3" ht="12.75">
      <c r="B240" s="12"/>
      <c r="C240" s="12"/>
    </row>
    <row r="242" spans="2:3" ht="12.75">
      <c r="B242" s="12"/>
      <c r="C242" s="12"/>
    </row>
    <row r="243" spans="2:3" ht="12.75">
      <c r="B243" s="12"/>
      <c r="C243" s="12"/>
    </row>
    <row r="244" spans="2:3" ht="12.75">
      <c r="B244" s="12"/>
      <c r="C244" s="12"/>
    </row>
    <row r="245" spans="2:3" ht="12.75">
      <c r="B245" s="12"/>
      <c r="C245" s="12"/>
    </row>
    <row r="246" spans="2:3" ht="12.75">
      <c r="B246" s="12"/>
      <c r="C246" s="12"/>
    </row>
    <row r="247" spans="2:3" ht="12.75">
      <c r="B247" s="12"/>
      <c r="C247" s="12"/>
    </row>
    <row r="249" spans="2:3" ht="12.75">
      <c r="B249" s="12"/>
      <c r="C249" s="12"/>
    </row>
    <row r="250" spans="2:3" ht="12.75">
      <c r="B250" s="12"/>
      <c r="C250" s="12"/>
    </row>
    <row r="251" spans="2:3" ht="12.75">
      <c r="B251" s="12"/>
      <c r="C251" s="12"/>
    </row>
    <row r="252" spans="2:6" ht="12.75">
      <c r="B252" s="12"/>
      <c r="C252" s="12"/>
      <c r="F252" s="27"/>
    </row>
    <row r="253" spans="2:3" ht="12.75">
      <c r="B253" s="12"/>
      <c r="C253" s="12"/>
    </row>
    <row r="255" spans="2:3" ht="12.75">
      <c r="B255" s="12"/>
      <c r="C255" s="12"/>
    </row>
    <row r="256" spans="2:3" ht="12.75">
      <c r="B256" s="12"/>
      <c r="C256" s="12"/>
    </row>
    <row r="257" spans="2:3" ht="12.75">
      <c r="B257" s="12"/>
      <c r="C257" s="12"/>
    </row>
    <row r="258" spans="2:3" ht="12.75">
      <c r="B258" s="12"/>
      <c r="C258" s="12"/>
    </row>
    <row r="259" spans="2:3" ht="12.75">
      <c r="B259" s="12"/>
      <c r="C259" s="12"/>
    </row>
    <row r="260" spans="2:3" ht="12.75">
      <c r="B260" s="12"/>
      <c r="C260" s="12"/>
    </row>
    <row r="261" spans="2:3" ht="12.75">
      <c r="B261" s="12"/>
      <c r="C261" s="12"/>
    </row>
    <row r="263" spans="2:3" ht="12.75">
      <c r="B263" s="12"/>
      <c r="C263" s="12"/>
    </row>
    <row r="264" spans="2:3" ht="12.75">
      <c r="B264" s="12"/>
      <c r="C264" s="12"/>
    </row>
    <row r="265" spans="2:3" ht="12.75">
      <c r="B265" s="12"/>
      <c r="C265" s="12"/>
    </row>
    <row r="267" spans="2:3" ht="12.75">
      <c r="B267" s="12"/>
      <c r="C267" s="12"/>
    </row>
    <row r="268" spans="2:3" ht="12.75">
      <c r="B268" s="12"/>
      <c r="C268" s="12"/>
    </row>
    <row r="269" spans="2:3" ht="12.75">
      <c r="B269" s="12"/>
      <c r="C269" s="12"/>
    </row>
  </sheetData>
  <sheetProtection/>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269"/>
  <sheetViews>
    <sheetView zoomScale="75" zoomScaleNormal="75" zoomScalePageLayoutView="0" workbookViewId="0" topLeftCell="A1">
      <selection activeCell="A1" sqref="A1"/>
    </sheetView>
  </sheetViews>
  <sheetFormatPr defaultColWidth="9.140625" defaultRowHeight="12.75"/>
  <cols>
    <col min="1" max="1" width="6.7109375" style="5" customWidth="1"/>
    <col min="2" max="2" width="110.140625" style="11" customWidth="1"/>
    <col min="3" max="3" width="9.140625" style="11" customWidth="1"/>
    <col min="4" max="16384" width="9.140625" style="1" customWidth="1"/>
  </cols>
  <sheetData>
    <row r="1" spans="1:3" ht="15.75">
      <c r="A1" s="28" t="s">
        <v>324</v>
      </c>
      <c r="B1" s="6"/>
      <c r="C1" s="6"/>
    </row>
    <row r="2" spans="2:3" ht="12.75">
      <c r="B2" s="6"/>
      <c r="C2" s="6"/>
    </row>
    <row r="3" spans="1:12" ht="12.75">
      <c r="A3" s="7"/>
      <c r="B3" s="8"/>
      <c r="C3" s="8" t="s">
        <v>111</v>
      </c>
      <c r="D3" s="9" t="s">
        <v>199</v>
      </c>
      <c r="E3" s="9" t="s">
        <v>200</v>
      </c>
      <c r="F3" s="9" t="s">
        <v>201</v>
      </c>
      <c r="G3" s="9" t="s">
        <v>202</v>
      </c>
      <c r="H3" s="9" t="s">
        <v>203</v>
      </c>
      <c r="I3" s="9" t="s">
        <v>35</v>
      </c>
      <c r="J3" s="9" t="s">
        <v>204</v>
      </c>
      <c r="K3" s="9" t="s">
        <v>205</v>
      </c>
      <c r="L3" s="9" t="s">
        <v>206</v>
      </c>
    </row>
    <row r="5" spans="2:3" ht="12.75">
      <c r="B5" s="10" t="s">
        <v>228</v>
      </c>
      <c r="C5" s="10"/>
    </row>
    <row r="6" spans="2:3" ht="12.75">
      <c r="B6" s="10"/>
      <c r="C6" s="10"/>
    </row>
    <row r="7" spans="2:3" ht="12.75">
      <c r="B7" s="4" t="s">
        <v>227</v>
      </c>
      <c r="C7" s="4"/>
    </row>
    <row r="9" spans="1:12" ht="12.75">
      <c r="A9" s="5" t="s">
        <v>260</v>
      </c>
      <c r="B9" s="11" t="s">
        <v>229</v>
      </c>
      <c r="C9" s="2">
        <f>IF('T3-2a. Foreign banks'!C9="","..",IF('T3-2a. Foreign banks'!C9="..","..",IF('T3-2a. Foreign banks'!C9="Yes",0.25,0)))</f>
        <v>0</v>
      </c>
      <c r="D9" s="2">
        <f>IF('T3-2a. Foreign banks'!D9="","..",IF('T3-2a. Foreign banks'!D9="..","..",IF('T3-2a. Foreign banks'!D9="Yes",0.25,0)))</f>
        <v>0</v>
      </c>
      <c r="E9" s="2">
        <f>IF('T3-2a. Foreign banks'!E9="","..",IF('T3-2a. Foreign banks'!E9="..","..",IF('T3-2a. Foreign banks'!E9="Yes",0.25,0)))</f>
        <v>0</v>
      </c>
      <c r="F9" s="2">
        <f>IF('T3-2a. Foreign banks'!F9="","..",IF('T3-2a. Foreign banks'!F9="..","..",IF('T3-2a. Foreign banks'!F9="Yes",0.25,0)))</f>
        <v>0</v>
      </c>
      <c r="G9" s="2">
        <f>IF('T3-2a. Foreign banks'!G9="","..",IF('T3-2a. Foreign banks'!G9="..","..",IF('T3-2a. Foreign banks'!G9="Yes",0.25,0)))</f>
        <v>0</v>
      </c>
      <c r="H9" s="2">
        <f>IF('T3-2a. Foreign banks'!H9="","..",IF('T3-2a. Foreign banks'!H9="..","..",IF('T3-2a. Foreign banks'!H9="Yes",0.25,0)))</f>
        <v>0</v>
      </c>
      <c r="I9" s="2">
        <f>IF('T3-2a. Foreign banks'!I9="","..",IF('T3-2a. Foreign banks'!I9="..","..",IF('T3-2a. Foreign banks'!I9="Yes",0.25,0)))</f>
        <v>0</v>
      </c>
      <c r="J9" s="2">
        <f>IF('T3-2a. Foreign banks'!J9="","..",IF('T3-2a. Foreign banks'!J9="..","..",IF('T3-2a. Foreign banks'!J9="Yes",0.25,0)))</f>
        <v>0</v>
      </c>
      <c r="K9" s="2">
        <f>IF('T3-2a. Foreign banks'!K9="","..",IF('T3-2a. Foreign banks'!K9="..","..",IF('T3-2a. Foreign banks'!K9="Yes",0.25,0)))</f>
        <v>0</v>
      </c>
      <c r="L9" s="2">
        <f>IF('T3-2a. Foreign banks'!L9="","..",IF('T3-2a. Foreign banks'!L9="..","..",IF('T3-2a. Foreign banks'!L9="Yes",0.25,0)))</f>
        <v>0</v>
      </c>
    </row>
    <row r="10" spans="2:12" ht="12.75">
      <c r="B10" s="12" t="s">
        <v>230</v>
      </c>
      <c r="C10" s="2">
        <f>IF('T3-2a. Foreign banks'!C10="","..",IF('T3-2a. Foreign banks'!C10="..","..",IF('T3-2a. Foreign banks'!C10="Yes",0.25,0)))</f>
        <v>0</v>
      </c>
      <c r="D10" s="2">
        <f>IF('T3-2a. Foreign banks'!D10="","..",IF('T3-2a. Foreign banks'!D10="..","..",IF('T3-2a. Foreign banks'!D10="Yes",0.25,0)))</f>
        <v>0</v>
      </c>
      <c r="E10" s="2">
        <f>IF('T3-2a. Foreign banks'!E10="","..",IF('T3-2a. Foreign banks'!E10="..","..",IF('T3-2a. Foreign banks'!E10="Yes",0.25,0)))</f>
        <v>0</v>
      </c>
      <c r="F10" s="2">
        <f>IF('T3-2a. Foreign banks'!F10="","..",IF('T3-2a. Foreign banks'!F10="..","..",IF('T3-2a. Foreign banks'!F10="Yes",0.25,0)))</f>
        <v>0</v>
      </c>
      <c r="G10" s="2">
        <f>IF('T3-2a. Foreign banks'!G10="","..",IF('T3-2a. Foreign banks'!G10="..","..",IF('T3-2a. Foreign banks'!G10="Yes",0.25,0)))</f>
        <v>0</v>
      </c>
      <c r="H10" s="2">
        <f>IF('T3-2a. Foreign banks'!H10="","..",IF('T3-2a. Foreign banks'!H10="..","..",IF('T3-2a. Foreign banks'!H10="Yes",0.25,0)))</f>
        <v>0</v>
      </c>
      <c r="I10" s="2">
        <f>IF('T3-2a. Foreign banks'!I10="","..",IF('T3-2a. Foreign banks'!I10="..","..",IF('T3-2a. Foreign banks'!I10="Yes",0.25,0)))</f>
        <v>0</v>
      </c>
      <c r="J10" s="2">
        <f>IF('T3-2a. Foreign banks'!J10="","..",IF('T3-2a. Foreign banks'!J10="..","..",IF('T3-2a. Foreign banks'!J10="Yes",0.25,0)))</f>
        <v>0</v>
      </c>
      <c r="K10" s="2">
        <f>IF('T3-2a. Foreign banks'!K10="","..",IF('T3-2a. Foreign banks'!K10="..","..",IF('T3-2a. Foreign banks'!K10="Yes",0.25,0)))</f>
        <v>0.25</v>
      </c>
      <c r="L10" s="2">
        <f>IF('T3-2a. Foreign banks'!L10="","..",IF('T3-2a. Foreign banks'!L10="..","..",IF('T3-2a. Foreign banks'!L10="Yes",0.25,0)))</f>
        <v>0</v>
      </c>
    </row>
    <row r="11" spans="2:12" ht="12.75">
      <c r="B11" s="12" t="s">
        <v>231</v>
      </c>
      <c r="C11" s="2">
        <f>IF('T3-2a. Foreign banks'!C11="","..",IF('T3-2a. Foreign banks'!C11="..","..",IF('T3-2a. Foreign banks'!C11="Yes",0.25,0)))</f>
        <v>0</v>
      </c>
      <c r="D11" s="2">
        <f>IF('T3-2a. Foreign banks'!D11="","..",IF('T3-2a. Foreign banks'!D11="..","..",IF('T3-2a. Foreign banks'!D11="Yes",0.25,0)))</f>
        <v>0</v>
      </c>
      <c r="E11" s="2">
        <f>IF('T3-2a. Foreign banks'!E11="","..",IF('T3-2a. Foreign banks'!E11="..","..",IF('T3-2a. Foreign banks'!E11="Yes",0.25,0)))</f>
        <v>0</v>
      </c>
      <c r="F11" s="2">
        <f>IF('T3-2a. Foreign banks'!F11="","..",IF('T3-2a. Foreign banks'!F11="..","..",IF('T3-2a. Foreign banks'!F11="Yes",0.25,0)))</f>
        <v>0</v>
      </c>
      <c r="G11" s="2">
        <f>IF('T3-2a. Foreign banks'!G11="","..",IF('T3-2a. Foreign banks'!G11="..","..",IF('T3-2a. Foreign banks'!G11="Yes",0.25,0)))</f>
        <v>0</v>
      </c>
      <c r="H11" s="2">
        <f>IF('T3-2a. Foreign banks'!H11="","..",IF('T3-2a. Foreign banks'!H11="..","..",IF('T3-2a. Foreign banks'!H11="Yes",0.25,0)))</f>
        <v>0.25</v>
      </c>
      <c r="I11" s="2">
        <f>IF('T3-2a. Foreign banks'!I11="","..",IF('T3-2a. Foreign banks'!I11="..","..",IF('T3-2a. Foreign banks'!I11="Yes",0.25,0)))</f>
        <v>0.25</v>
      </c>
      <c r="J11" s="2">
        <f>IF('T3-2a. Foreign banks'!J11="","..",IF('T3-2a. Foreign banks'!J11="..","..",IF('T3-2a. Foreign banks'!J11="Yes",0.25,0)))</f>
        <v>0</v>
      </c>
      <c r="K11" s="2">
        <f>IF('T3-2a. Foreign banks'!K11="","..",IF('T3-2a. Foreign banks'!K11="..","..",IF('T3-2a. Foreign banks'!K11="Yes",0.25,0)))</f>
        <v>0</v>
      </c>
      <c r="L11" s="2">
        <f>IF('T3-2a. Foreign banks'!L11="","..",IF('T3-2a. Foreign banks'!L11="..","..",IF('T3-2a. Foreign banks'!L11="Yes",0.25,0)))</f>
        <v>0</v>
      </c>
    </row>
    <row r="12" spans="2:12" ht="12.75">
      <c r="B12" s="12" t="s">
        <v>232</v>
      </c>
      <c r="C12" s="2">
        <f>IF('T3-2a. Foreign banks'!C12="","..",IF('T3-2a. Foreign banks'!C12="..","..",IF('T3-2a. Foreign banks'!C12="Yes",0.25,0)))</f>
        <v>0</v>
      </c>
      <c r="D12" s="2">
        <f>IF('T3-2a. Foreign banks'!D12="","..",IF('T3-2a. Foreign banks'!D12="..","..",IF('T3-2a. Foreign banks'!D12="Yes",0.25,0)))</f>
        <v>0</v>
      </c>
      <c r="E12" s="2">
        <f>IF('T3-2a. Foreign banks'!E12="","..",IF('T3-2a. Foreign banks'!E12="..","..",IF('T3-2a. Foreign banks'!E12="Yes",0.25,0)))</f>
        <v>0</v>
      </c>
      <c r="F12" s="2">
        <f>IF('T3-2a. Foreign banks'!F12="","..",IF('T3-2a. Foreign banks'!F12="..","..",IF('T3-2a. Foreign banks'!F12="Yes",0.25,0)))</f>
        <v>0</v>
      </c>
      <c r="G12" s="2">
        <f>IF('T3-2a. Foreign banks'!G12="","..",IF('T3-2a. Foreign banks'!G12="..","..",IF('T3-2a. Foreign banks'!G12="Yes",0.25,0)))</f>
        <v>0</v>
      </c>
      <c r="H12" s="2">
        <f>IF('T3-2a. Foreign banks'!H12="","..",IF('T3-2a. Foreign banks'!H12="..","..",IF('T3-2a. Foreign banks'!H12="Yes",0.25,0)))</f>
        <v>0.25</v>
      </c>
      <c r="I12" s="2">
        <f>IF('T3-2a. Foreign banks'!I12="","..",IF('T3-2a. Foreign banks'!I12="..","..",IF('T3-2a. Foreign banks'!I12="Yes",0.25,0)))</f>
        <v>0</v>
      </c>
      <c r="J12" s="2">
        <f>IF('T3-2a. Foreign banks'!J12="","..",IF('T3-2a. Foreign banks'!J12="..","..",IF('T3-2a. Foreign banks'!J12="Yes",0.25,0)))</f>
        <v>0</v>
      </c>
      <c r="K12" s="2">
        <f>IF('T3-2a. Foreign banks'!K12="","..",IF('T3-2a. Foreign banks'!K12="..","..",IF('T3-2a. Foreign banks'!K12="Yes",0.25,0)))</f>
        <v>0.25</v>
      </c>
      <c r="L12" s="2">
        <f>IF('T3-2a. Foreign banks'!L12="","..",IF('T3-2a. Foreign banks'!L12="..","..",IF('T3-2a. Foreign banks'!L12="Yes",0.25,0)))</f>
        <v>0</v>
      </c>
    </row>
    <row r="13" spans="2:9" ht="12.75">
      <c r="B13" s="12" t="s">
        <v>207</v>
      </c>
      <c r="F13" s="2"/>
      <c r="H13" s="38"/>
      <c r="I13" s="2"/>
    </row>
    <row r="14" spans="2:8" ht="12.75">
      <c r="B14" s="12"/>
      <c r="H14" s="2"/>
    </row>
    <row r="15" spans="2:8" ht="12.75">
      <c r="B15" s="4" t="s">
        <v>280</v>
      </c>
      <c r="C15" s="55"/>
      <c r="H15" s="2"/>
    </row>
    <row r="16" spans="2:8" ht="12.75">
      <c r="B16" s="12"/>
      <c r="H16" s="2"/>
    </row>
    <row r="17" spans="1:2" ht="12.75">
      <c r="A17" s="5">
        <v>2</v>
      </c>
      <c r="B17" s="11" t="s">
        <v>261</v>
      </c>
    </row>
    <row r="18" spans="2:12" ht="12.75">
      <c r="B18" s="16" t="s">
        <v>262</v>
      </c>
      <c r="C18" s="11">
        <f>IF('T3-2a. Foreign banks'!C18="","..",IF('T3-2a. Foreign banks'!C18="Yes",1,0))</f>
        <v>0</v>
      </c>
      <c r="D18" s="11">
        <f>IF('T3-2a. Foreign banks'!D18="","..",IF('T3-2a. Foreign banks'!D18="Yes",1,0))</f>
        <v>0</v>
      </c>
      <c r="E18" s="11">
        <f>IF('T3-2a. Foreign banks'!E18="","..",IF('T3-2a. Foreign banks'!E18="Yes",1,0))</f>
        <v>0</v>
      </c>
      <c r="F18" s="11">
        <f>IF('T3-2a. Foreign banks'!F18="","..",IF('T3-2a. Foreign banks'!F18="Yes",1,0))</f>
        <v>0</v>
      </c>
      <c r="G18" s="11">
        <f>IF('T3-2a. Foreign banks'!G18="","..",IF('T3-2a. Foreign banks'!G18="Yes",1,0))</f>
        <v>1</v>
      </c>
      <c r="H18" s="11">
        <f>IF('T3-2a. Foreign banks'!H18="","..",IF('T3-2a. Foreign banks'!H18="Yes",1,0))</f>
        <v>1</v>
      </c>
      <c r="I18" s="11">
        <f>IF('T3-2a. Foreign banks'!I18="","..",IF('T3-2a. Foreign banks'!I18="Yes",1,0))</f>
        <v>1</v>
      </c>
      <c r="J18" s="11">
        <f>IF('T3-2a. Foreign banks'!J18="","..",IF('T3-2a. Foreign banks'!J18="Yes",1,0))</f>
        <v>0</v>
      </c>
      <c r="K18" s="11">
        <f>IF('T3-2a. Foreign banks'!K18="","..",IF('T3-2a. Foreign banks'!K18="Yes",1,0))</f>
        <v>1</v>
      </c>
      <c r="L18" s="11">
        <f>IF('T3-2a. Foreign banks'!L18="","..",IF('T3-2a. Foreign banks'!L18="Yes",1,0))</f>
        <v>1</v>
      </c>
    </row>
    <row r="19" ht="12.75">
      <c r="B19" s="16" t="s">
        <v>233</v>
      </c>
    </row>
    <row r="20" spans="2:9" ht="12.75">
      <c r="B20" s="12" t="s">
        <v>207</v>
      </c>
      <c r="I20" s="2"/>
    </row>
    <row r="22" spans="1:3" ht="12.75">
      <c r="A22" s="5">
        <v>3</v>
      </c>
      <c r="B22" s="1" t="s">
        <v>263</v>
      </c>
      <c r="C22" s="2"/>
    </row>
    <row r="23" spans="2:3" ht="12.75">
      <c r="B23" s="17" t="s">
        <v>234</v>
      </c>
      <c r="C23" s="2"/>
    </row>
    <row r="24" spans="2:3" ht="12.75">
      <c r="B24" s="17" t="s">
        <v>208</v>
      </c>
      <c r="C24" s="2"/>
    </row>
    <row r="25" spans="2:3" ht="12.75">
      <c r="B25" s="17" t="s">
        <v>209</v>
      </c>
      <c r="C25" s="2"/>
    </row>
    <row r="26" spans="2:3" ht="12.75">
      <c r="B26" s="17" t="s">
        <v>235</v>
      </c>
      <c r="C26" s="2"/>
    </row>
    <row r="27" spans="2:3" ht="12.75">
      <c r="B27" s="17" t="s">
        <v>236</v>
      </c>
      <c r="C27" s="2"/>
    </row>
    <row r="28" spans="2:3" ht="12.75">
      <c r="B28" s="17" t="s">
        <v>237</v>
      </c>
      <c r="C28" s="2"/>
    </row>
    <row r="29" spans="2:3" ht="12.75">
      <c r="B29" s="17" t="s">
        <v>210</v>
      </c>
      <c r="C29" s="2"/>
    </row>
    <row r="30" spans="2:3" ht="12.75">
      <c r="B30" s="17" t="s">
        <v>238</v>
      </c>
      <c r="C30" s="2"/>
    </row>
    <row r="31" spans="2:3" ht="12.75">
      <c r="B31" s="17" t="s">
        <v>211</v>
      </c>
      <c r="C31" s="2"/>
    </row>
    <row r="32" spans="2:3" ht="12.75">
      <c r="B32" s="18" t="s">
        <v>207</v>
      </c>
      <c r="C32" s="2"/>
    </row>
    <row r="33" ht="12.75">
      <c r="B33" s="12"/>
    </row>
    <row r="34" spans="1:2" ht="25.5">
      <c r="A34" s="5">
        <v>4</v>
      </c>
      <c r="B34" s="11" t="s">
        <v>264</v>
      </c>
    </row>
    <row r="35" spans="2:12" ht="12.75">
      <c r="B35" s="17" t="s">
        <v>239</v>
      </c>
      <c r="C35" s="2">
        <f>IF('T3-2a. Foreign banks'!C35="Yes",0.5,0)</f>
        <v>0.5</v>
      </c>
      <c r="D35" s="2">
        <f>IF('T3-2a. Foreign banks'!D35="Yes",0.5,0)</f>
        <v>0</v>
      </c>
      <c r="E35" s="2">
        <f>IF('T3-2a. Foreign banks'!E35="Yes",0.5,0)</f>
        <v>0</v>
      </c>
      <c r="F35" s="2">
        <f>IF('T3-2a. Foreign banks'!F35="Yes",0.5,0)</f>
        <v>0</v>
      </c>
      <c r="G35" s="2">
        <f>IF('T3-2a. Foreign banks'!G35="Yes",0.5,0)</f>
        <v>0</v>
      </c>
      <c r="H35" s="2">
        <f>IF('T3-2a. Foreign banks'!H35="Yes",0.5,0)</f>
        <v>0</v>
      </c>
      <c r="I35" s="2">
        <f>IF('T3-2a. Foreign banks'!I35="Yes",0.5,0)</f>
        <v>0.5</v>
      </c>
      <c r="J35" s="2">
        <f>IF('T3-2a. Foreign banks'!J35="Yes",0.5,0)</f>
        <v>0</v>
      </c>
      <c r="K35" s="2">
        <f>IF('T3-2a. Foreign banks'!K35="Yes",0.5,0)</f>
        <v>0.5</v>
      </c>
      <c r="L35" s="2">
        <f>IF('T3-2a. Foreign banks'!L35="Yes",0.5,0)</f>
        <v>0.5</v>
      </c>
    </row>
    <row r="36" spans="2:12" ht="12.75">
      <c r="B36" s="17" t="s">
        <v>240</v>
      </c>
      <c r="C36" s="2">
        <f>IF('T3-2a. Foreign banks'!C36="Yes",0.3,0)</f>
        <v>0.3</v>
      </c>
      <c r="D36" s="2">
        <f>IF('T3-2a. Foreign banks'!D36="Yes",0.3,0)</f>
        <v>0</v>
      </c>
      <c r="E36" s="2">
        <f>IF('T3-2a. Foreign banks'!E36="Yes",0.3,0)</f>
        <v>0</v>
      </c>
      <c r="F36" s="2">
        <f>IF('T3-2a. Foreign banks'!F36="Yes",0.3,0)</f>
        <v>0</v>
      </c>
      <c r="G36" s="2">
        <f>IF('T3-2a. Foreign banks'!G36="Yes",0.3,0)</f>
        <v>0.3</v>
      </c>
      <c r="H36" s="2">
        <f>IF('T3-2a. Foreign banks'!H36="Yes",0.3,0)</f>
        <v>0</v>
      </c>
      <c r="I36" s="2">
        <f>IF('T3-2a. Foreign banks'!I36="Yes",0.3,0)</f>
        <v>0</v>
      </c>
      <c r="J36" s="2">
        <f>IF('T3-2a. Foreign banks'!J36="Yes",0.3,0)</f>
        <v>0</v>
      </c>
      <c r="K36" s="2">
        <f>IF('T3-2a. Foreign banks'!K36="Yes",0.3,0)</f>
        <v>0</v>
      </c>
      <c r="L36" s="2">
        <f>IF('T3-2a. Foreign banks'!L36="Yes",0.3,0)</f>
        <v>0.3</v>
      </c>
    </row>
    <row r="37" spans="2:12" ht="12.75">
      <c r="B37" s="17" t="s">
        <v>241</v>
      </c>
      <c r="C37" s="2">
        <f>IF('T3-2a. Foreign banks'!C37="Yes",0.2,0)</f>
        <v>0</v>
      </c>
      <c r="D37" s="2">
        <f>IF('T3-2a. Foreign banks'!D37="Yes",0.2,0)</f>
        <v>0</v>
      </c>
      <c r="E37" s="2">
        <f>IF('T3-2a. Foreign banks'!E37="Yes",0.2,0)</f>
        <v>0</v>
      </c>
      <c r="F37" s="2">
        <f>IF('T3-2a. Foreign banks'!F37="Yes",0.2,0)</f>
        <v>0</v>
      </c>
      <c r="G37" s="2">
        <f>IF('T3-2a. Foreign banks'!G37="Yes",0.2,0)</f>
        <v>0</v>
      </c>
      <c r="H37" s="2">
        <f>IF('T3-2a. Foreign banks'!H37="Yes",0.2,0)</f>
        <v>0</v>
      </c>
      <c r="I37" s="2">
        <f>IF('T3-2a. Foreign banks'!I37="Yes",0.2,0)</f>
        <v>0</v>
      </c>
      <c r="J37" s="2">
        <f>IF('T3-2a. Foreign banks'!J37="Yes",0.2,0)</f>
        <v>0</v>
      </c>
      <c r="K37" s="2">
        <f>IF('T3-2a. Foreign banks'!K37="Yes",0.2,0)</f>
        <v>0</v>
      </c>
      <c r="L37" s="2">
        <f>IF('T3-2a. Foreign banks'!L37="Yes",0.2,0)</f>
        <v>0.2</v>
      </c>
    </row>
    <row r="38" spans="2:3" ht="12.75">
      <c r="B38" s="17" t="s">
        <v>242</v>
      </c>
      <c r="C38" s="2"/>
    </row>
    <row r="39" spans="2:3" ht="12.75">
      <c r="B39" s="18" t="s">
        <v>207</v>
      </c>
      <c r="C39" s="2"/>
    </row>
    <row r="40" ht="12.75">
      <c r="B40" s="12"/>
    </row>
    <row r="41" spans="1:3" ht="12.75">
      <c r="A41" s="5">
        <v>5</v>
      </c>
      <c r="B41" s="1" t="s">
        <v>243</v>
      </c>
      <c r="C41" s="2"/>
    </row>
    <row r="42" spans="2:12" ht="12.75">
      <c r="B42" s="17" t="s">
        <v>244</v>
      </c>
      <c r="C42" s="2">
        <f>IF('T3-2a. Foreign banks'!C41="NA","",IF('T3-2a. Foreign banks'!C42="No",0.3,0))</f>
        <v>0</v>
      </c>
      <c r="D42" s="2">
        <f>IF('T3-2a. Foreign banks'!D41="NA","",IF('T3-2a. Foreign banks'!D42="No",0.3,0))</f>
        <v>0</v>
      </c>
      <c r="E42" s="2">
        <f>IF('T3-2a. Foreign banks'!E41="NA","",IF('T3-2a. Foreign banks'!E42="No",0.3,0))</f>
        <v>0</v>
      </c>
      <c r="F42" s="2">
        <f>IF('T3-2a. Foreign banks'!F41="NA","",IF('T3-2a. Foreign banks'!F42="No",0.3,0))</f>
        <v>0</v>
      </c>
      <c r="G42" s="2">
        <f>IF('T3-2a. Foreign banks'!G41="NA","",IF('T3-2a. Foreign banks'!G42="No",0.3,0))</f>
        <v>0</v>
      </c>
      <c r="H42" s="2">
        <f>IF('T3-2a. Foreign banks'!H41="NA","",IF('T3-2a. Foreign banks'!H42="No",0.3,0))</f>
        <v>0.3</v>
      </c>
      <c r="I42" s="2">
        <f>IF('T3-2a. Foreign banks'!I41="NA","",IF('T3-2a. Foreign banks'!I42="No",0.3,0))</f>
        <v>0</v>
      </c>
      <c r="J42" s="2">
        <f>IF('T3-2a. Foreign banks'!J41="NA","",IF('T3-2a. Foreign banks'!J42="No",0.3,0))</f>
        <v>0</v>
      </c>
      <c r="K42" s="2">
        <f>IF('T3-2a. Foreign banks'!K41="NA","",IF('T3-2a. Foreign banks'!K42="No",0.3,0))</f>
        <v>0</v>
      </c>
      <c r="L42" s="2">
        <f>IF('T3-2a. Foreign banks'!L41="NA","",IF('T3-2a. Foreign banks'!L42="No",0.3,0))</f>
        <v>0</v>
      </c>
    </row>
    <row r="43" spans="2:12" ht="12.75">
      <c r="B43" s="17" t="s">
        <v>245</v>
      </c>
      <c r="C43" s="2">
        <f>IF('T3-2a. Foreign banks'!C41="NA","",IF('T3-2a. Foreign banks'!C43="No",0.2,0))</f>
        <v>0</v>
      </c>
      <c r="D43" s="2">
        <f>IF('T3-2a. Foreign banks'!D41="NA","",IF('T3-2a. Foreign banks'!D43="No",0.2,0))</f>
        <v>0</v>
      </c>
      <c r="E43" s="2">
        <f>IF('T3-2a. Foreign banks'!E41="NA","",IF('T3-2a. Foreign banks'!E43="No",0.2,0))</f>
        <v>0</v>
      </c>
      <c r="F43" s="2">
        <f>IF('T3-2a. Foreign banks'!F41="NA","",IF('T3-2a. Foreign banks'!F43="No",0.2,0))</f>
        <v>0.2</v>
      </c>
      <c r="G43" s="2">
        <f>IF('T3-2a. Foreign banks'!G41="NA","",IF('T3-2a. Foreign banks'!G43="No",0.2,0))</f>
        <v>0</v>
      </c>
      <c r="H43" s="2">
        <f>IF('T3-2a. Foreign banks'!H41="NA","",IF('T3-2a. Foreign banks'!H43="No",0.2,0))</f>
        <v>0.2</v>
      </c>
      <c r="I43" s="2">
        <f>IF('T3-2a. Foreign banks'!I41="NA","",IF('T3-2a. Foreign banks'!I43="No",0.2,0))</f>
        <v>0</v>
      </c>
      <c r="J43" s="2">
        <f>IF('T3-2a. Foreign banks'!J41="NA","",IF('T3-2a. Foreign banks'!J43="No",0.2,0))</f>
        <v>0</v>
      </c>
      <c r="K43" s="2">
        <f>IF('T3-2a. Foreign banks'!K41="NA","",IF('T3-2a. Foreign banks'!K43="No",0.2,0))</f>
        <v>0</v>
      </c>
      <c r="L43" s="2">
        <f>IF('T3-2a. Foreign banks'!L41="NA","",IF('T3-2a. Foreign banks'!L43="No",0.2,0))</f>
        <v>0</v>
      </c>
    </row>
    <row r="44" spans="2:12" ht="12.75">
      <c r="B44" s="17" t="s">
        <v>246</v>
      </c>
      <c r="C44" s="2">
        <f>IF('T3-2a. Foreign banks'!C41="NA","",IF('T3-2a. Foreign banks'!C44="No",0.4,0))</f>
        <v>0</v>
      </c>
      <c r="D44" s="2">
        <f>IF('T3-2a. Foreign banks'!D41="NA","",IF('T3-2a. Foreign banks'!D44="No",0.4,0))</f>
        <v>0</v>
      </c>
      <c r="E44" s="2">
        <f>IF('T3-2a. Foreign banks'!E41="NA","",IF('T3-2a. Foreign banks'!E44="No",0.4,0))</f>
        <v>0</v>
      </c>
      <c r="F44" s="2">
        <f>IF('T3-2a. Foreign banks'!F41="NA","",IF('T3-2a. Foreign banks'!F44="No",0.4,0))</f>
        <v>0</v>
      </c>
      <c r="G44" s="2">
        <f>IF('T3-2a. Foreign banks'!G41="NA","",IF('T3-2a. Foreign banks'!G44="No",0.4,0))</f>
        <v>0.4</v>
      </c>
      <c r="H44" s="2">
        <f>IF('T3-2a. Foreign banks'!H41="NA","",IF('T3-2a. Foreign banks'!H44="No",0.4,0))</f>
        <v>0.4</v>
      </c>
      <c r="I44" s="2">
        <f>IF('T3-2a. Foreign banks'!I41="NA","",IF('T3-2a. Foreign banks'!I44="No",0.4,0))</f>
        <v>0</v>
      </c>
      <c r="J44" s="2">
        <f>IF('T3-2a. Foreign banks'!J41="NA","",IF('T3-2a. Foreign banks'!J44="No",0.4,0))</f>
        <v>0</v>
      </c>
      <c r="K44" s="2">
        <f>IF('T3-2a. Foreign banks'!K41="NA","",IF('T3-2a. Foreign banks'!K44="No",0.4,0))</f>
        <v>0.4</v>
      </c>
      <c r="L44" s="2">
        <f>IF('T3-2a. Foreign banks'!L41="NA","",IF('T3-2a. Foreign banks'!L44="No",0.4,0))</f>
        <v>0.4</v>
      </c>
    </row>
    <row r="45" spans="2:12" ht="12.75">
      <c r="B45" s="17" t="s">
        <v>247</v>
      </c>
      <c r="C45" s="2">
        <f>IF('T3-2a. Foreign banks'!C41="NA","",IF('T3-2a. Foreign banks'!C45="No",0.1,0))</f>
        <v>0.1</v>
      </c>
      <c r="D45" s="2">
        <f>IF('T3-2a. Foreign banks'!D41="NA","",IF('T3-2a. Foreign banks'!D45="No",0.1,0))</f>
        <v>0</v>
      </c>
      <c r="E45" s="2">
        <f>IF('T3-2a. Foreign banks'!E41="NA","",IF('T3-2a. Foreign banks'!E45="No",0.1,0))</f>
        <v>0</v>
      </c>
      <c r="F45" s="2">
        <f>IF('T3-2a. Foreign banks'!F41="NA","",IF('T3-2a. Foreign banks'!F45="No",0.1,0))</f>
        <v>0</v>
      </c>
      <c r="G45" s="2">
        <f>IF('T3-2a. Foreign banks'!G41="NA","",IF('T3-2a. Foreign banks'!G45="No",0.1,0))</f>
        <v>0</v>
      </c>
      <c r="H45" s="2">
        <f>IF('T3-2a. Foreign banks'!H41="NA","",IF('T3-2a. Foreign banks'!H45="No",0.1,0))</f>
        <v>0</v>
      </c>
      <c r="I45" s="2">
        <f>IF('T3-2a. Foreign banks'!I41="NA","",IF('T3-2a. Foreign banks'!I45="No",0.1,0))</f>
        <v>0</v>
      </c>
      <c r="J45" s="2">
        <f>IF('T3-2a. Foreign banks'!J41="NA","",IF('T3-2a. Foreign banks'!J45="No",0.1,0))</f>
        <v>0</v>
      </c>
      <c r="K45" s="2">
        <f>IF('T3-2a. Foreign banks'!K41="NA","",IF('T3-2a. Foreign banks'!K45="No",0.1,0))</f>
        <v>0</v>
      </c>
      <c r="L45" s="2">
        <f>IF('T3-2a. Foreign banks'!L41="NA","",IF('T3-2a. Foreign banks'!L45="No",0.1,0))</f>
        <v>0</v>
      </c>
    </row>
    <row r="46" ht="12.75">
      <c r="B46" s="12" t="s">
        <v>207</v>
      </c>
    </row>
    <row r="47" ht="12.75">
      <c r="B47" s="12"/>
    </row>
    <row r="48" spans="1:3" ht="12.75">
      <c r="A48" s="5">
        <v>6</v>
      </c>
      <c r="B48" s="1" t="s">
        <v>265</v>
      </c>
      <c r="C48" s="2"/>
    </row>
    <row r="49" spans="2:12" ht="12.75">
      <c r="B49" s="17" t="s">
        <v>248</v>
      </c>
      <c r="C49" s="2">
        <f>IF('T3-2a. Foreign banks'!C48="Not allowed",1,IF('T3-2a. Foreign banks'!C49="Yes",1,0))</f>
        <v>0</v>
      </c>
      <c r="D49" s="2">
        <f>IF('T3-2a. Foreign banks'!D48="Not allowed",1,IF('T3-2a. Foreign banks'!D49="Yes",1,0))</f>
        <v>0</v>
      </c>
      <c r="E49" s="2">
        <f>IF('T3-2a. Foreign banks'!E48="Not allowed",1,IF('T3-2a. Foreign banks'!E49="Yes",1,0))</f>
        <v>0</v>
      </c>
      <c r="F49" s="2">
        <f>IF('T3-2a. Foreign banks'!F48="Not allowed",1,IF('T3-2a. Foreign banks'!F49="Yes",1,0))</f>
        <v>0</v>
      </c>
      <c r="G49" s="2">
        <f>IF('T3-2a. Foreign banks'!G48="Not allowed",1,IF('T3-2a. Foreign banks'!G49="Yes",1,0))</f>
        <v>0</v>
      </c>
      <c r="H49" s="2">
        <f>IF('T3-2a. Foreign banks'!H48="Not allowed",1,IF('T3-2a. Foreign banks'!H49="Yes",1,0))</f>
        <v>1</v>
      </c>
      <c r="I49" s="2">
        <f>IF('T3-2a. Foreign banks'!I48="Not allowed",1,IF('T3-2a. Foreign banks'!I49="Yes",1,0))</f>
        <v>0</v>
      </c>
      <c r="J49" s="2">
        <f>IF('T3-2a. Foreign banks'!J48="Not allowed",1,IF('T3-2a. Foreign banks'!J49="Yes",1,0))</f>
        <v>0</v>
      </c>
      <c r="K49" s="2">
        <f>IF('T3-2a. Foreign banks'!K48="Not allowed",1,IF('T3-2a. Foreign banks'!K49="Yes",1,0))</f>
        <v>0</v>
      </c>
      <c r="L49" s="2">
        <f>IF('T3-2a. Foreign banks'!L48="Not allowed",1,IF('T3-2a. Foreign banks'!L49="Yes",1,0))</f>
        <v>0</v>
      </c>
    </row>
    <row r="50" spans="2:12" ht="12.75">
      <c r="B50" s="17" t="s">
        <v>249</v>
      </c>
      <c r="C50" s="2">
        <f>IF('T3-2a. Foreign banks'!C50="Yes",0.25,0)</f>
        <v>0</v>
      </c>
      <c r="D50" s="2">
        <f>IF('T3-2a. Foreign banks'!D50="Yes",0.25,0)</f>
        <v>0</v>
      </c>
      <c r="E50" s="2">
        <f>IF('T3-2a. Foreign banks'!E50="Yes",0.25,0)</f>
        <v>0</v>
      </c>
      <c r="F50" s="2">
        <f>IF('T3-2a. Foreign banks'!F50="Yes",0.25,0)</f>
        <v>0</v>
      </c>
      <c r="G50" s="2">
        <f>IF('T3-2a. Foreign banks'!G50="Yes",0.25,0)</f>
        <v>0</v>
      </c>
      <c r="H50" s="2">
        <f>IF('T3-2a. Foreign banks'!H50="Yes",0.25,0)</f>
        <v>0</v>
      </c>
      <c r="I50" s="2">
        <f>IF('T3-2a. Foreign banks'!I50="Yes",0.25,0)</f>
        <v>0</v>
      </c>
      <c r="J50" s="2">
        <f>IF('T3-2a. Foreign banks'!J50="Yes",0.25,0)</f>
        <v>0</v>
      </c>
      <c r="K50" s="2">
        <f>IF('T3-2a. Foreign banks'!K50="Yes",0.25,0)</f>
        <v>0</v>
      </c>
      <c r="L50" s="2">
        <f>IF('T3-2a. Foreign banks'!L50="Yes",0.25,0)</f>
        <v>0.25</v>
      </c>
    </row>
    <row r="51" spans="2:12" ht="12.75">
      <c r="B51" s="17" t="s">
        <v>250</v>
      </c>
      <c r="C51" s="2">
        <f>IF('T3-2a. Foreign banks'!C51="Yes",0.25,0)</f>
        <v>0</v>
      </c>
      <c r="D51" s="2">
        <f>IF('T3-2a. Foreign banks'!D51="Yes",0.25,0)</f>
        <v>0</v>
      </c>
      <c r="E51" s="2">
        <f>IF('T3-2a. Foreign banks'!E51="Yes",0.25,0)</f>
        <v>0</v>
      </c>
      <c r="F51" s="2">
        <f>IF('T3-2a. Foreign banks'!F51="Yes",0.25,0)</f>
        <v>0</v>
      </c>
      <c r="G51" s="2">
        <f>IF('T3-2a. Foreign banks'!G51="Yes",0.25,0)</f>
        <v>0.25</v>
      </c>
      <c r="H51" s="2">
        <f>IF('T3-2a. Foreign banks'!H51="Yes",0.25,0)</f>
        <v>0</v>
      </c>
      <c r="I51" s="2">
        <f>IF('T3-2a. Foreign banks'!I51="Yes",0.25,0)</f>
        <v>0</v>
      </c>
      <c r="J51" s="2">
        <f>IF('T3-2a. Foreign banks'!J51="Yes",0.25,0)</f>
        <v>0</v>
      </c>
      <c r="K51" s="2">
        <f>IF('T3-2a. Foreign banks'!K51="Yes",0.25,0)</f>
        <v>0</v>
      </c>
      <c r="L51" s="2">
        <f>IF('T3-2a. Foreign banks'!L51="Yes",0.25,0)</f>
        <v>0</v>
      </c>
    </row>
    <row r="52" spans="2:12" ht="12.75">
      <c r="B52" s="17" t="s">
        <v>251</v>
      </c>
      <c r="C52" s="2">
        <f>IF('T3-2a. Foreign banks'!C52="Yes",0.25,0)</f>
        <v>0</v>
      </c>
      <c r="D52" s="2">
        <f>IF('T3-2a. Foreign banks'!D52="Yes",0.25,0)</f>
        <v>0</v>
      </c>
      <c r="E52" s="2">
        <f>IF('T3-2a. Foreign banks'!E52="Yes",0.25,0)</f>
        <v>0</v>
      </c>
      <c r="F52" s="2">
        <f>IF('T3-2a. Foreign banks'!F52="Yes",0.25,0)</f>
        <v>0</v>
      </c>
      <c r="G52" s="2">
        <f>IF('T3-2a. Foreign banks'!G52="Yes",0.25,0)</f>
        <v>0</v>
      </c>
      <c r="H52" s="2">
        <f>IF('T3-2a. Foreign banks'!H52="Yes",0.25,0)</f>
        <v>0</v>
      </c>
      <c r="I52" s="2">
        <f>IF('T3-2a. Foreign banks'!I52="Yes",0.25,0)</f>
        <v>0</v>
      </c>
      <c r="J52" s="2">
        <f>IF('T3-2a. Foreign banks'!J52="Yes",0.25,0)</f>
        <v>0</v>
      </c>
      <c r="K52" s="2">
        <f>IF('T3-2a. Foreign banks'!K52="Yes",0.25,0)</f>
        <v>0</v>
      </c>
      <c r="L52" s="2">
        <f>IF('T3-2a. Foreign banks'!L52="Yes",0.25,0)</f>
        <v>0</v>
      </c>
    </row>
    <row r="53" spans="2:12" ht="12.75">
      <c r="B53" s="17" t="s">
        <v>252</v>
      </c>
      <c r="C53" s="2">
        <f>IF('T3-2a. Foreign banks'!C53="Yes",0.25,0)</f>
        <v>0</v>
      </c>
      <c r="D53" s="2">
        <f>IF('T3-2a. Foreign banks'!D53="Yes",0.25,0)</f>
        <v>0</v>
      </c>
      <c r="E53" s="2">
        <f>IF('T3-2a. Foreign banks'!E53="Yes",0.25,0)</f>
        <v>0</v>
      </c>
      <c r="F53" s="2">
        <f>IF('T3-2a. Foreign banks'!F53="Yes",0.25,0)</f>
        <v>0</v>
      </c>
      <c r="G53" s="2">
        <f>IF('T3-2a. Foreign banks'!G53="Yes",0.25,0)</f>
        <v>0</v>
      </c>
      <c r="H53" s="2">
        <f>IF('T3-2a. Foreign banks'!H53="Yes",0.25,0)</f>
        <v>0</v>
      </c>
      <c r="I53" s="2">
        <f>IF('T3-2a. Foreign banks'!I53="Yes",0.25,0)</f>
        <v>0</v>
      </c>
      <c r="J53" s="2">
        <f>IF('T3-2a. Foreign banks'!J53="Yes",0.25,0)</f>
        <v>0</v>
      </c>
      <c r="K53" s="2">
        <f>IF('T3-2a. Foreign banks'!K53="Yes",0.25,0)</f>
        <v>0</v>
      </c>
      <c r="L53" s="2">
        <f>IF('T3-2a. Foreign banks'!L53="Yes",0.25,0)</f>
        <v>0</v>
      </c>
    </row>
    <row r="54" spans="2:3" ht="12.75">
      <c r="B54" s="17" t="s">
        <v>253</v>
      </c>
      <c r="C54" s="2"/>
    </row>
    <row r="55" ht="12.75">
      <c r="B55" s="12" t="s">
        <v>207</v>
      </c>
    </row>
    <row r="57" spans="1:3" ht="12.75">
      <c r="A57" s="5">
        <v>7</v>
      </c>
      <c r="B57" s="1" t="s">
        <v>266</v>
      </c>
      <c r="C57" s="2"/>
    </row>
    <row r="58" spans="2:12" ht="12.75">
      <c r="B58" s="17" t="s">
        <v>254</v>
      </c>
      <c r="C58" s="2">
        <f>IF('T3-2a. Foreign banks'!C57="Not allowed",1,IF('T3-2a. Foreign banks'!C58="Yes",1,0))</f>
        <v>0</v>
      </c>
      <c r="D58" s="2">
        <f>IF('T3-2a. Foreign banks'!D57="Not allowed",1,IF('T3-2a. Foreign banks'!D58="Yes",1,0))</f>
        <v>0</v>
      </c>
      <c r="E58" s="2">
        <f>IF('T3-2a. Foreign banks'!E57="Not allowed",1,IF('T3-2a. Foreign banks'!E58="Yes",1,0))</f>
        <v>0</v>
      </c>
      <c r="F58" s="2">
        <f>IF('T3-2a. Foreign banks'!F57="Not allowed",1,IF('T3-2a. Foreign banks'!F58="Yes",1,0))</f>
        <v>0</v>
      </c>
      <c r="G58" s="2">
        <f>IF('T3-2a. Foreign banks'!G57="Not allowed",1,IF('T3-2a. Foreign banks'!G58="Yes",1,0))</f>
        <v>0</v>
      </c>
      <c r="H58" s="2">
        <f>IF('T3-2a. Foreign banks'!H57="Not allowed",1,IF('T3-2a. Foreign banks'!H58="Yes",1,0))</f>
        <v>1</v>
      </c>
      <c r="I58" s="2">
        <f>IF('T3-2a. Foreign banks'!I57="Not allowed",1,IF('T3-2a. Foreign banks'!I58="Yes",1,0))</f>
        <v>0</v>
      </c>
      <c r="J58" s="2">
        <f>IF('T3-2a. Foreign banks'!J57="Not allowed",1,IF('T3-2a. Foreign banks'!J58="Yes",1,0))</f>
        <v>0</v>
      </c>
      <c r="K58" s="2">
        <f>IF('T3-2a. Foreign banks'!K57="Not allowed",1,IF('T3-2a. Foreign banks'!K58="Yes",1,0))</f>
        <v>0</v>
      </c>
      <c r="L58" s="2">
        <f>IF('T3-2a. Foreign banks'!L57="Not allowed",1,IF('T3-2a. Foreign banks'!L58="Yes",1,0))</f>
        <v>0</v>
      </c>
    </row>
    <row r="59" spans="2:12" ht="12.75">
      <c r="B59" s="17" t="s">
        <v>255</v>
      </c>
      <c r="C59" s="2">
        <f>IF('T3-2a. Foreign banks'!C59="Yes",0.25,0)</f>
        <v>0</v>
      </c>
      <c r="D59" s="2">
        <f>IF('T3-2a. Foreign banks'!D59="Yes",0.25,0)</f>
        <v>0</v>
      </c>
      <c r="E59" s="2">
        <f>IF('T3-2a. Foreign banks'!E59="Yes",0.25,0)</f>
        <v>0</v>
      </c>
      <c r="F59" s="2">
        <f>IF('T3-2a. Foreign banks'!F59="Yes",0.25,0)</f>
        <v>0</v>
      </c>
      <c r="G59" s="2">
        <f>IF('T3-2a. Foreign banks'!G59="Yes",0.25,0)</f>
        <v>0.25</v>
      </c>
      <c r="H59" s="2">
        <f>IF('T3-2a. Foreign banks'!H59="Yes",0.25,0)</f>
        <v>0</v>
      </c>
      <c r="I59" s="2">
        <f>IF('T3-2a. Foreign banks'!I59="Yes",0.25,0)</f>
        <v>0.25</v>
      </c>
      <c r="J59" s="2">
        <f>IF('T3-2a. Foreign banks'!J59="Yes",0.25,0)</f>
        <v>0</v>
      </c>
      <c r="K59" s="2">
        <f>IF('T3-2a. Foreign banks'!K59="Yes",0.25,0)</f>
        <v>0</v>
      </c>
      <c r="L59" s="2">
        <f>IF('T3-2a. Foreign banks'!L59="Yes",0.25,0)</f>
        <v>0.25</v>
      </c>
    </row>
    <row r="60" spans="2:12" ht="12.75">
      <c r="B60" s="17" t="s">
        <v>256</v>
      </c>
      <c r="C60" s="2">
        <f>IF('T3-2a. Foreign banks'!C60="Yes",0.25,0)</f>
        <v>0</v>
      </c>
      <c r="D60" s="2">
        <f>IF('T3-2a. Foreign banks'!D60="Yes",0.25,0)</f>
        <v>0</v>
      </c>
      <c r="E60" s="2">
        <f>IF('T3-2a. Foreign banks'!E60="Yes",0.25,0)</f>
        <v>0</v>
      </c>
      <c r="F60" s="2">
        <f>IF('T3-2a. Foreign banks'!F60="Yes",0.25,0)</f>
        <v>0</v>
      </c>
      <c r="G60" s="2">
        <f>IF('T3-2a. Foreign banks'!G60="Yes",0.25,0)</f>
        <v>0.25</v>
      </c>
      <c r="H60" s="2">
        <f>IF('T3-2a. Foreign banks'!H60="Yes",0.25,0)</f>
        <v>0</v>
      </c>
      <c r="I60" s="2">
        <f>IF('T3-2a. Foreign banks'!I60="Yes",0.25,0)</f>
        <v>0</v>
      </c>
      <c r="J60" s="2">
        <f>IF('T3-2a. Foreign banks'!J60="Yes",0.25,0)</f>
        <v>0</v>
      </c>
      <c r="K60" s="2">
        <f>IF('T3-2a. Foreign banks'!K60="Yes",0.25,0)</f>
        <v>0</v>
      </c>
      <c r="L60" s="2">
        <f>IF('T3-2a. Foreign banks'!L60="Yes",0.25,0)</f>
        <v>0</v>
      </c>
    </row>
    <row r="61" spans="2:12" ht="12.75">
      <c r="B61" s="17" t="s">
        <v>257</v>
      </c>
      <c r="C61" s="2">
        <f>IF('T3-2a. Foreign banks'!C61="Yes",0.25,0)</f>
        <v>0</v>
      </c>
      <c r="D61" s="2">
        <f>IF('T3-2a. Foreign banks'!D61="Yes",0.25,0)</f>
        <v>0</v>
      </c>
      <c r="E61" s="2">
        <f>IF('T3-2a. Foreign banks'!E61="Yes",0.25,0)</f>
        <v>0.25</v>
      </c>
      <c r="F61" s="2">
        <f>IF('T3-2a. Foreign banks'!F61="Yes",0.25,0)</f>
        <v>0</v>
      </c>
      <c r="G61" s="2">
        <f>IF('T3-2a. Foreign banks'!G61="Yes",0.25,0)</f>
        <v>0</v>
      </c>
      <c r="H61" s="2">
        <f>IF('T3-2a. Foreign banks'!H61="Yes",0.25,0)</f>
        <v>0</v>
      </c>
      <c r="I61" s="2">
        <f>IF('T3-2a. Foreign banks'!I61="Yes",0.25,0)</f>
        <v>0.25</v>
      </c>
      <c r="J61" s="2">
        <f>IF('T3-2a. Foreign banks'!J61="Yes",0.25,0)</f>
        <v>0</v>
      </c>
      <c r="K61" s="2">
        <f>IF('T3-2a. Foreign banks'!K61="Yes",0.25,0)</f>
        <v>0</v>
      </c>
      <c r="L61" s="2">
        <f>IF('T3-2a. Foreign banks'!L61="Yes",0.25,0)</f>
        <v>0</v>
      </c>
    </row>
    <row r="62" spans="2:12" ht="12.75">
      <c r="B62" s="17" t="s">
        <v>258</v>
      </c>
      <c r="C62" s="2">
        <f>IF('T3-2a. Foreign banks'!C62="Yes",0.25,0)</f>
        <v>0</v>
      </c>
      <c r="D62" s="2">
        <f>IF('T3-2a. Foreign banks'!D62="Yes",0.25,0)</f>
        <v>0</v>
      </c>
      <c r="E62" s="2">
        <f>IF('T3-2a. Foreign banks'!E62="Yes",0.25,0)</f>
        <v>0</v>
      </c>
      <c r="F62" s="2">
        <f>IF('T3-2a. Foreign banks'!F62="Yes",0.25,0)</f>
        <v>0</v>
      </c>
      <c r="G62" s="2">
        <f>IF('T3-2a. Foreign banks'!G62="Yes",0.25,0)</f>
        <v>0.25</v>
      </c>
      <c r="H62" s="2">
        <f>IF('T3-2a. Foreign banks'!H62="Yes",0.25,0)</f>
        <v>0</v>
      </c>
      <c r="I62" s="2">
        <f>IF('T3-2a. Foreign banks'!I62="Yes",0.25,0)</f>
        <v>0</v>
      </c>
      <c r="J62" s="2">
        <f>IF('T3-2a. Foreign banks'!J62="Yes",0.25,0)</f>
        <v>0</v>
      </c>
      <c r="K62" s="2">
        <f>IF('T3-2a. Foreign banks'!K62="Yes",0.25,0)</f>
        <v>0</v>
      </c>
      <c r="L62" s="2">
        <f>IF('T3-2a. Foreign banks'!L62="Yes",0.25,0)</f>
        <v>0</v>
      </c>
    </row>
    <row r="63" spans="2:10" ht="12.75">
      <c r="B63" s="17" t="s">
        <v>259</v>
      </c>
      <c r="C63" s="2"/>
      <c r="J63" s="20"/>
    </row>
    <row r="64" spans="2:10" ht="12.75">
      <c r="B64" s="12" t="s">
        <v>207</v>
      </c>
      <c r="I64" s="2"/>
      <c r="J64" s="20"/>
    </row>
    <row r="65" ht="12.75">
      <c r="B65" s="12"/>
    </row>
    <row r="66" spans="1:3" ht="12.75" customHeight="1">
      <c r="A66" s="5" t="s">
        <v>267</v>
      </c>
      <c r="B66" s="1" t="s">
        <v>273</v>
      </c>
      <c r="C66" s="2"/>
    </row>
    <row r="67" spans="2:12" ht="12.75">
      <c r="B67" s="17" t="s">
        <v>268</v>
      </c>
      <c r="C67" s="2">
        <f>IF('T3-2a. Foreign banks'!C66="Not allowed",1,IF('T3-2a. Foreign banks'!C67="","..",IF('T3-2a. Foreign banks'!C67="All",0,IF('T3-2a. Foreign banks'!C67="Some",0.5,IF('T3-2a. Foreign banks'!C67="Only through subsidiaries",0.5,IF('T3-2a. Foreign banks'!C67="None",1))))))</f>
        <v>0</v>
      </c>
      <c r="D67" s="2">
        <f>IF('T3-2a. Foreign banks'!D66="Not allowed",1,IF('T3-2a. Foreign banks'!D67="","..",IF('T3-2a. Foreign banks'!D67="All",0,IF('T3-2a. Foreign banks'!D67="Some",0.5,IF('T3-2a. Foreign banks'!D67="Only through subsidiaries",0.5,IF('T3-2a. Foreign banks'!D67="None",1))))))</f>
        <v>0</v>
      </c>
      <c r="E67" s="2">
        <f>IF('T3-2a. Foreign banks'!E66="Not allowed",1,IF('T3-2a. Foreign banks'!E67="","..",IF('T3-2a. Foreign banks'!E67="All",0,IF('T3-2a. Foreign banks'!E67="Some",0.5,IF('T3-2a. Foreign banks'!E67="Only through subsidiaries",0.5,IF('T3-2a. Foreign banks'!E67="None",1))))))</f>
        <v>0</v>
      </c>
      <c r="F67" s="2">
        <f>IF('T3-2a. Foreign banks'!F66="Not allowed",1,IF('T3-2a. Foreign banks'!F67="","..",IF('T3-2a. Foreign banks'!F67="All",0,IF('T3-2a. Foreign banks'!F67="Some",0.5,IF('T3-2a. Foreign banks'!F67="Only through subsidiaries",0.5,IF('T3-2a. Foreign banks'!F67="None",1))))))</f>
        <v>0.5</v>
      </c>
      <c r="G67" s="2">
        <f>IF('T3-2a. Foreign banks'!G66="Not allowed",1,IF('T3-2a. Foreign banks'!G67="","..",IF('T3-2a. Foreign banks'!G67="All",0,IF('T3-2a. Foreign banks'!G67="Some",0.5,IF('T3-2a. Foreign banks'!G67="Only through subsidiaries",0.5,IF('T3-2a. Foreign banks'!G67="None",1))))))</f>
        <v>0.5</v>
      </c>
      <c r="H67" s="2">
        <f>IF('T3-2a. Foreign banks'!H66="Not allowed",1,IF('T3-2a. Foreign banks'!H67="","..",IF('T3-2a. Foreign banks'!H67="All",0,IF('T3-2a. Foreign banks'!H67="Some",0.5,IF('T3-2a. Foreign banks'!H67="Only through subsidiaries",0.5,IF('T3-2a. Foreign banks'!H67="None",1))))))</f>
        <v>1</v>
      </c>
      <c r="I67" s="2">
        <f>IF('T3-2a. Foreign banks'!I66="Not allowed",1,IF('T3-2a. Foreign banks'!I67="","..",IF('T3-2a. Foreign banks'!I67="All",0,IF('T3-2a. Foreign banks'!I67="Some",0.5,IF('T3-2a. Foreign banks'!I67="Only through subsidiaries",0.5,IF('T3-2a. Foreign banks'!I67="None",1))))))</f>
        <v>0</v>
      </c>
      <c r="J67" s="2">
        <f>IF('T3-2a. Foreign banks'!J66="Not allowed",1,IF('T3-2a. Foreign banks'!J67="","..",IF('T3-2a. Foreign banks'!J67="All",0,IF('T3-2a. Foreign banks'!J67="Some",0.5,IF('T3-2a. Foreign banks'!J67="Only through subsidiaries",0.5,IF('T3-2a. Foreign banks'!J67="None",1))))))</f>
        <v>0</v>
      </c>
      <c r="K67" s="2">
        <f>IF('T3-2a. Foreign banks'!K66="Not allowed",1,IF('T3-2a. Foreign banks'!K67="","..",IF('T3-2a. Foreign banks'!K67="All",0,IF('T3-2a. Foreign banks'!K67="Some",0.5,IF('T3-2a. Foreign banks'!K67="Only through subsidiaries",0.5,IF('T3-2a. Foreign banks'!K67="None",1))))))</f>
        <v>0</v>
      </c>
      <c r="L67" s="2">
        <f>IF('T3-2a. Foreign banks'!L66="Not allowed",1,IF('T3-2a. Foreign banks'!L67="","..",IF('T3-2a. Foreign banks'!L67="All",0,IF('T3-2a. Foreign banks'!L67="Some",0.5,IF('T3-2a. Foreign banks'!L67="Only through subsidiaries",0.5,IF('T3-2a. Foreign banks'!L67="None",1))))))</f>
        <v>0</v>
      </c>
    </row>
    <row r="68" spans="2:12" ht="12.75">
      <c r="B68" s="17" t="s">
        <v>269</v>
      </c>
      <c r="C68" s="2">
        <f>IF('T3-2a. Foreign banks'!C66="Not allowed",1,IF('T3-2a. Foreign banks'!C68="","..",IF('T3-2a. Foreign banks'!C68="All",0,IF('T3-2a. Foreign banks'!C68="Some",0.5,IF('T3-2a. Foreign banks'!C68="Only through subsidiaries",0.5,IF('T3-2a. Foreign banks'!C68="None",1))))))</f>
        <v>0</v>
      </c>
      <c r="D68" s="2">
        <f>IF('T3-2a. Foreign banks'!D66="Not allowed",1,IF('T3-2a. Foreign banks'!D68="","..",IF('T3-2a. Foreign banks'!D68="All",0,IF('T3-2a. Foreign banks'!D68="Some",0.5,IF('T3-2a. Foreign banks'!D68="Only through subsidiaries",0.5,IF('T3-2a. Foreign banks'!D68="None",1))))))</f>
        <v>0</v>
      </c>
      <c r="E68" s="2">
        <f>IF('T3-2a. Foreign banks'!E66="Not allowed",1,IF('T3-2a. Foreign banks'!E68="","..",IF('T3-2a. Foreign banks'!E68="All",0,IF('T3-2a. Foreign banks'!E68="Some",0.5,IF('T3-2a. Foreign banks'!E68="Only through subsidiaries",0.5,IF('T3-2a. Foreign banks'!E68="None",1))))))</f>
        <v>0.5</v>
      </c>
      <c r="F68" s="2">
        <f>IF('T3-2a. Foreign banks'!F66="Not allowed",1,IF('T3-2a. Foreign banks'!F68="","..",IF('T3-2a. Foreign banks'!F68="All",0,IF('T3-2a. Foreign banks'!F68="Some",0.5,IF('T3-2a. Foreign banks'!F68="Only through subsidiaries",0.5,IF('T3-2a. Foreign banks'!F68="None",1))))))</f>
        <v>1</v>
      </c>
      <c r="G68" s="2">
        <f>IF('T3-2a. Foreign banks'!G66="Not allowed",1,IF('T3-2a. Foreign banks'!G68="","..",IF('T3-2a. Foreign banks'!G68="All",0,IF('T3-2a. Foreign banks'!G68="Some",0.5,IF('T3-2a. Foreign banks'!G68="Only through subsidiaries",0.5,IF('T3-2a. Foreign banks'!G68="None",1))))))</f>
        <v>0.5</v>
      </c>
      <c r="H68" s="2">
        <f>IF('T3-2a. Foreign banks'!H66="Not allowed",1,IF('T3-2a. Foreign banks'!H68="","..",IF('T3-2a. Foreign banks'!H68="All",0,IF('T3-2a. Foreign banks'!H68="Some",0.5,IF('T3-2a. Foreign banks'!H68="Only through subsidiaries",0.5,IF('T3-2a. Foreign banks'!H68="None",1))))))</f>
        <v>1</v>
      </c>
      <c r="I68" s="2">
        <f>IF('T3-2a. Foreign banks'!I66="Not allowed",1,IF('T3-2a. Foreign banks'!I68="","..",IF('T3-2a. Foreign banks'!I68="All",0,IF('T3-2a. Foreign banks'!I68="Some",0.5,IF('T3-2a. Foreign banks'!I68="Only through subsidiaries",0.5,IF('T3-2a. Foreign banks'!I68="None",1))))))</f>
        <v>0</v>
      </c>
      <c r="J68" s="2">
        <f>IF('T3-2a. Foreign banks'!J66="Not allowed",1,IF('T3-2a. Foreign banks'!J68="","..",IF('T3-2a. Foreign banks'!J68="All",0,IF('T3-2a. Foreign banks'!J68="Some",0.5,IF('T3-2a. Foreign banks'!J68="Only through subsidiaries",0.5,IF('T3-2a. Foreign banks'!J68="None",1))))))</f>
        <v>0</v>
      </c>
      <c r="K68" s="2">
        <f>IF('T3-2a. Foreign banks'!K66="Not allowed",1,IF('T3-2a. Foreign banks'!K68="","..",IF('T3-2a. Foreign banks'!K68="All",0,IF('T3-2a. Foreign banks'!K68="Some",0.5,IF('T3-2a. Foreign banks'!K68="Only through subsidiaries",0.5,IF('T3-2a. Foreign banks'!K68="None",1))))))</f>
        <v>1</v>
      </c>
      <c r="L68" s="2">
        <f>IF('T3-2a. Foreign banks'!L66="Not allowed",1,IF('T3-2a. Foreign banks'!L68="","..",IF('T3-2a. Foreign banks'!L68="All",0,IF('T3-2a. Foreign banks'!L68="Some",0.5,IF('T3-2a. Foreign banks'!L68="Only through subsidiaries",0.5,IF('T3-2a. Foreign banks'!L68="None",1))))))</f>
        <v>0.5</v>
      </c>
    </row>
    <row r="69" spans="2:12" ht="12.75">
      <c r="B69" s="17" t="s">
        <v>270</v>
      </c>
      <c r="C69" s="2">
        <f>IF('T3-2a. Foreign banks'!C66="Not allowed",1,IF('T3-2a. Foreign banks'!C69="","..",IF('T3-2a. Foreign banks'!C69="All",0,IF('T3-2a. Foreign banks'!C69="Some",0.5,IF('T3-2a. Foreign banks'!C69="Only through subsidiaries",0.5,IF('T3-2a. Foreign banks'!C69="None",1))))))</f>
        <v>0</v>
      </c>
      <c r="D69" s="2">
        <f>IF('T3-2a. Foreign banks'!D66="Not allowed",1,IF('T3-2a. Foreign banks'!D69="","..",IF('T3-2a. Foreign banks'!D69="All",0,IF('T3-2a. Foreign banks'!D69="Some",0.5,IF('T3-2a. Foreign banks'!D69="Only through subsidiaries",0.5,IF('T3-2a. Foreign banks'!D69="None",1))))))</f>
        <v>0</v>
      </c>
      <c r="E69" s="2">
        <f>IF('T3-2a. Foreign banks'!E66="Not allowed",1,IF('T3-2a. Foreign banks'!E69="","..",IF('T3-2a. Foreign banks'!E69="All",0,IF('T3-2a. Foreign banks'!E69="Some",0.5,IF('T3-2a. Foreign banks'!E69="Only through subsidiaries",0.5,IF('T3-2a. Foreign banks'!E69="None",1))))))</f>
        <v>0</v>
      </c>
      <c r="F69" s="2">
        <f>IF('T3-2a. Foreign banks'!F66="Not allowed",1,IF('T3-2a. Foreign banks'!F69="","..",IF('T3-2a. Foreign banks'!F69="All",0,IF('T3-2a. Foreign banks'!F69="Some",0.5,IF('T3-2a. Foreign banks'!F69="Only through subsidiaries",0.5,IF('T3-2a. Foreign banks'!F69="None",1))))))</f>
        <v>1</v>
      </c>
      <c r="G69" s="2">
        <f>IF('T3-2a. Foreign banks'!G66="Not allowed",1,IF('T3-2a. Foreign banks'!G69="","..",IF('T3-2a. Foreign banks'!G69="All",0,IF('T3-2a. Foreign banks'!G69="Some",0.5,IF('T3-2a. Foreign banks'!G69="Only through subsidiaries",0.5,IF('T3-2a. Foreign banks'!G69="None",1))))))</f>
        <v>0.5</v>
      </c>
      <c r="H69" s="2">
        <f>IF('T3-2a. Foreign banks'!H66="Not allowed",1,IF('T3-2a. Foreign banks'!H69="","..",IF('T3-2a. Foreign banks'!H69="All",0,IF('T3-2a. Foreign banks'!H69="Some",0.5,IF('T3-2a. Foreign banks'!H69="Only through subsidiaries",0.5,IF('T3-2a. Foreign banks'!H69="None",1))))))</f>
        <v>1</v>
      </c>
      <c r="I69" s="2">
        <f>IF('T3-2a. Foreign banks'!I66="Not allowed",1,IF('T3-2a. Foreign banks'!I69="","..",IF('T3-2a. Foreign banks'!I69="All",0,IF('T3-2a. Foreign banks'!I69="Some",0.5,IF('T3-2a. Foreign banks'!I69="Only through subsidiaries",0.5,IF('T3-2a. Foreign banks'!I69="None",1))))))</f>
        <v>1</v>
      </c>
      <c r="J69" s="2">
        <f>IF('T3-2a. Foreign banks'!J66="Not allowed",1,IF('T3-2a. Foreign banks'!J69="","..",IF('T3-2a. Foreign banks'!J69="All",0,IF('T3-2a. Foreign banks'!J69="Some",0.5,IF('T3-2a. Foreign banks'!J69="Only through subsidiaries",0.5,IF('T3-2a. Foreign banks'!J69="None",1))))))</f>
        <v>1</v>
      </c>
      <c r="K69" s="2">
        <f>IF('T3-2a. Foreign banks'!K66="Not allowed",1,IF('T3-2a. Foreign banks'!K69="","..",IF('T3-2a. Foreign banks'!K69="All",0,IF('T3-2a. Foreign banks'!K69="Some",0.5,IF('T3-2a. Foreign banks'!K69="Only through subsidiaries",0.5,IF('T3-2a. Foreign banks'!K69="None",1))))))</f>
        <v>0.5</v>
      </c>
      <c r="L69" s="2">
        <f>IF('T3-2a. Foreign banks'!L66="Not allowed",1,IF('T3-2a. Foreign banks'!L69="","..",IF('T3-2a. Foreign banks'!L69="All",0,IF('T3-2a. Foreign banks'!L69="Some",0.5,IF('T3-2a. Foreign banks'!L69="Only through subsidiaries",0.5,IF('T3-2a. Foreign banks'!L69="None",1))))))</f>
        <v>0.5</v>
      </c>
    </row>
    <row r="70" spans="2:12" ht="12.75">
      <c r="B70" s="17" t="s">
        <v>271</v>
      </c>
      <c r="C70" s="2">
        <f>IF('T3-2a. Foreign banks'!C66="Not allowed",1,IF('T3-2a. Foreign banks'!C70="","..",IF('T3-2a. Foreign banks'!C70="All",0,IF('T3-2a. Foreign banks'!C70="Some",0.5,IF('T3-2a. Foreign banks'!C70="Only through subsidiaries",0.5,IF('T3-2a. Foreign banks'!C70="None",1))))))</f>
        <v>0</v>
      </c>
      <c r="D70" s="2">
        <f>IF('T3-2a. Foreign banks'!D66="Not allowed",1,IF('T3-2a. Foreign banks'!D70="","..",IF('T3-2a. Foreign banks'!D70="All",0,IF('T3-2a. Foreign banks'!D70="Some",0.5,IF('T3-2a. Foreign banks'!D70="Only through subsidiaries",0.5,IF('T3-2a. Foreign banks'!D70="None",1))))))</f>
        <v>0</v>
      </c>
      <c r="E70" s="2">
        <f>IF('T3-2a. Foreign banks'!E66="Not allowed",1,IF('T3-2a. Foreign banks'!E70="","..",IF('T3-2a. Foreign banks'!E70="All",0,IF('T3-2a. Foreign banks'!E70="Some",0.5,IF('T3-2a. Foreign banks'!E70="Only through subsidiaries",0.5,IF('T3-2a. Foreign banks'!E70="None",1))))))</f>
        <v>0.5</v>
      </c>
      <c r="F70" s="2">
        <f>IF('T3-2a. Foreign banks'!F66="Not allowed",1,IF('T3-2a. Foreign banks'!F70="","..",IF('T3-2a. Foreign banks'!F70="All",0,IF('T3-2a. Foreign banks'!F70="Some",0.5,IF('T3-2a. Foreign banks'!F70="Only through subsidiaries",0.5,IF('T3-2a. Foreign banks'!F70="None",1))))))</f>
        <v>0.5</v>
      </c>
      <c r="G70" s="2">
        <f>IF('T3-2a. Foreign banks'!G66="Not allowed",1,IF('T3-2a. Foreign banks'!G70="","..",IF('T3-2a. Foreign banks'!G70="All",0,IF('T3-2a. Foreign banks'!G70="Some",0.5,IF('T3-2a. Foreign banks'!G70="Only through subsidiaries",0.5,IF('T3-2a. Foreign banks'!G70="None",1))))))</f>
        <v>0.5</v>
      </c>
      <c r="H70" s="2">
        <f>IF('T3-2a. Foreign banks'!H66="Not allowed",1,IF('T3-2a. Foreign banks'!H70="","..",IF('T3-2a. Foreign banks'!H70="All",0,IF('T3-2a. Foreign banks'!H70="Some",0.5,IF('T3-2a. Foreign banks'!H70="Only through subsidiaries",0.5,IF('T3-2a. Foreign banks'!H70="None",1))))))</f>
        <v>1</v>
      </c>
      <c r="I70" s="2">
        <f>IF('T3-2a. Foreign banks'!I66="Not allowed",1,IF('T3-2a. Foreign banks'!I70="","..",IF('T3-2a. Foreign banks'!I70="All",0,IF('T3-2a. Foreign banks'!I70="Some",0.5,IF('T3-2a. Foreign banks'!I70="Only through subsidiaries",0.5,IF('T3-2a. Foreign banks'!I70="None",1))))))</f>
        <v>0</v>
      </c>
      <c r="J70" s="2">
        <f>IF('T3-2a. Foreign banks'!J66="Not allowed",1,IF('T3-2a. Foreign banks'!J70="","..",IF('T3-2a. Foreign banks'!J70="All",0,IF('T3-2a. Foreign banks'!J70="Some",0.5,IF('T3-2a. Foreign banks'!J70="Only through subsidiaries",0.5,IF('T3-2a. Foreign banks'!J70="None",1))))))</f>
        <v>0</v>
      </c>
      <c r="K70" s="2">
        <f>IF('T3-2a. Foreign banks'!K66="Not allowed",1,IF('T3-2a. Foreign banks'!K70="","..",IF('T3-2a. Foreign banks'!K70="All",0,IF('T3-2a. Foreign banks'!K70="Some",0.5,IF('T3-2a. Foreign banks'!K70="Only through subsidiaries",0.5,IF('T3-2a. Foreign banks'!K70="None",1))))))</f>
        <v>0.5</v>
      </c>
      <c r="L70" s="2">
        <f>IF('T3-2a. Foreign banks'!L66="Not allowed",1,IF('T3-2a. Foreign banks'!L70="","..",IF('T3-2a. Foreign banks'!L70="All",0,IF('T3-2a. Foreign banks'!L70="Some",0.5,IF('T3-2a. Foreign banks'!L70="Only through subsidiaries",0.5,IF('T3-2a. Foreign banks'!L70="None",1))))))</f>
        <v>0.5</v>
      </c>
    </row>
    <row r="71" spans="2:12" ht="12.75">
      <c r="B71" s="17" t="s">
        <v>272</v>
      </c>
      <c r="C71" s="2">
        <f>IF('T3-2a. Foreign banks'!C66="Not allowed",1,IF('T3-2a. Foreign banks'!C71="","..",IF('T3-2a. Foreign banks'!C71="All",0,IF('T3-2a. Foreign banks'!C71="Some",0.5,IF('T3-2a. Foreign banks'!C71="Only through subsidiaries",0.5,IF('T3-2a. Foreign banks'!C71="None",1))))))</f>
        <v>0.5</v>
      </c>
      <c r="D71" s="2">
        <f>IF('T3-2a. Foreign banks'!D66="Not allowed",1,IF('T3-2a. Foreign banks'!D71="","..",IF('T3-2a. Foreign banks'!D71="All",0,IF('T3-2a. Foreign banks'!D71="Some",0.5,IF('T3-2a. Foreign banks'!D71="Only through subsidiaries",0.5,IF('T3-2a. Foreign banks'!D71="None",1))))))</f>
        <v>1</v>
      </c>
      <c r="E71" s="2">
        <f>IF('T3-2a. Foreign banks'!E66="Not allowed",1,IF('T3-2a. Foreign banks'!E71="","..",IF('T3-2a. Foreign banks'!E71="All",0,IF('T3-2a. Foreign banks'!E71="Some",0.5,IF('T3-2a. Foreign banks'!E71="Only through subsidiaries",0.5,IF('T3-2a. Foreign banks'!E71="None",1))))))</f>
        <v>1</v>
      </c>
      <c r="F71" s="2">
        <f>IF('T3-2a. Foreign banks'!F66="Not allowed",1,IF('T3-2a. Foreign banks'!F71="","..",IF('T3-2a. Foreign banks'!F71="All",0,IF('T3-2a. Foreign banks'!F71="Some",0.5,IF('T3-2a. Foreign banks'!F71="Only through subsidiaries",0.5,IF('T3-2a. Foreign banks'!F71="None",1))))))</f>
        <v>1</v>
      </c>
      <c r="G71" s="2">
        <f>IF('T3-2a. Foreign banks'!G66="Not allowed",1,IF('T3-2a. Foreign banks'!G71="","..",IF('T3-2a. Foreign banks'!G71="All",0,IF('T3-2a. Foreign banks'!G71="Some",0.5,IF('T3-2a. Foreign banks'!G71="Only through subsidiaries",0.5,IF('T3-2a. Foreign banks'!G71="None",1))))))</f>
        <v>0.5</v>
      </c>
      <c r="H71" s="2">
        <f>IF('T3-2a. Foreign banks'!H66="Not allowed",1,IF('T3-2a. Foreign banks'!H71="","..",IF('T3-2a. Foreign banks'!H71="All",0,IF('T3-2a. Foreign banks'!H71="Some",0.5,IF('T3-2a. Foreign banks'!H71="Only through subsidiaries",0.5,IF('T3-2a. Foreign banks'!H71="None",1))))))</f>
        <v>1</v>
      </c>
      <c r="I71" s="2">
        <f>IF('T3-2a. Foreign banks'!I66="Not allowed",1,IF('T3-2a. Foreign banks'!I71="","..",IF('T3-2a. Foreign banks'!I71="All",0,IF('T3-2a. Foreign banks'!I71="Some",0.5,IF('T3-2a. Foreign banks'!I71="Only through subsidiaries",0.5,IF('T3-2a. Foreign banks'!I71="None",1))))))</f>
        <v>0.5</v>
      </c>
      <c r="J71" s="2">
        <f>IF('T3-2a. Foreign banks'!J66="Not allowed",1,IF('T3-2a. Foreign banks'!J71="","..",IF('T3-2a. Foreign banks'!J71="All",0,IF('T3-2a. Foreign banks'!J71="Some",0.5,IF('T3-2a. Foreign banks'!J71="Only through subsidiaries",0.5,IF('T3-2a. Foreign banks'!J71="None",1))))))</f>
        <v>0</v>
      </c>
      <c r="K71" s="2">
        <f>IF('T3-2a. Foreign banks'!K66="Not allowed",1,IF('T3-2a. Foreign banks'!K71="","..",IF('T3-2a. Foreign banks'!K71="All",0,IF('T3-2a. Foreign banks'!K71="Some",0.5,IF('T3-2a. Foreign banks'!K71="Only through subsidiaries",0.5,IF('T3-2a. Foreign banks'!K71="None",1))))))</f>
        <v>0.5</v>
      </c>
      <c r="L71" s="2">
        <f>IF('T3-2a. Foreign banks'!L66="Not allowed",1,IF('T3-2a. Foreign banks'!L71="","..",IF('T3-2a. Foreign banks'!L71="All",0,IF('T3-2a. Foreign banks'!L71="Some",0.5,IF('T3-2a. Foreign banks'!L71="Only through subsidiaries",0.5,IF('T3-2a. Foreign banks'!L71="None",1))))))</f>
        <v>0.5</v>
      </c>
    </row>
    <row r="72" ht="12.75">
      <c r="B72" s="12" t="s">
        <v>207</v>
      </c>
    </row>
    <row r="73" ht="12.75">
      <c r="B73" s="12"/>
    </row>
    <row r="74" spans="1:3" ht="12.75">
      <c r="A74" s="5">
        <v>10</v>
      </c>
      <c r="B74" s="1" t="s">
        <v>274</v>
      </c>
      <c r="C74" s="2"/>
    </row>
    <row r="75" spans="2:12" ht="12.75">
      <c r="B75" s="17" t="s">
        <v>275</v>
      </c>
      <c r="C75" s="2">
        <f>IF('T3-2a. Foreign banks'!C74="Not allowed",1,IF('T3-2a. Foreign banks'!C75="Yes",1,0))</f>
        <v>0</v>
      </c>
      <c r="D75" s="2">
        <f>IF('T3-2a. Foreign banks'!D74="Not allowed",1,IF('T3-2a. Foreign banks'!D75="Yes",1,0))</f>
        <v>0</v>
      </c>
      <c r="E75" s="2">
        <f>IF('T3-2a. Foreign banks'!E74="Not allowed",1,IF('T3-2a. Foreign banks'!E75="Yes",1,0))</f>
        <v>0</v>
      </c>
      <c r="F75" s="2">
        <f>IF('T3-2a. Foreign banks'!F74="Not allowed",1,IF('T3-2a. Foreign banks'!F75="Yes",1,0))</f>
        <v>0</v>
      </c>
      <c r="G75" s="2">
        <f>IF('T3-2a. Foreign banks'!G74="Not allowed",1,IF('T3-2a. Foreign banks'!G75="Yes",1,0))</f>
        <v>0</v>
      </c>
      <c r="H75" s="2">
        <f>IF('T3-2a. Foreign banks'!H74="Not allowed",1,IF('T3-2a. Foreign banks'!H75="Yes",1,0))</f>
        <v>1</v>
      </c>
      <c r="I75" s="2">
        <f>IF('T3-2a. Foreign banks'!I74="Not allowed",1,IF('T3-2a. Foreign banks'!I75="Yes",1,0))</f>
        <v>0</v>
      </c>
      <c r="J75" s="2">
        <f>IF('T3-2a. Foreign banks'!J74="Not allowed",1,IF('T3-2a. Foreign banks'!J75="Yes",1,0))</f>
        <v>0</v>
      </c>
      <c r="K75" s="2">
        <f>IF('T3-2a. Foreign banks'!K74="Not allowed",1,IF('T3-2a. Foreign banks'!K75="Yes",1,0))</f>
        <v>1</v>
      </c>
      <c r="L75" s="2">
        <f>IF('T3-2a. Foreign banks'!L74="Not allowed",1,IF('T3-2a. Foreign banks'!L75="Yes",1,0))</f>
        <v>0</v>
      </c>
    </row>
    <row r="76" spans="2:12" ht="12.75">
      <c r="B76" s="17" t="s">
        <v>276</v>
      </c>
      <c r="C76" s="2">
        <f>IF('T3-2a. Foreign banks'!C76="Yes",0.5,0)</f>
        <v>0</v>
      </c>
      <c r="D76" s="2">
        <f>IF('T3-2a. Foreign banks'!D76="Yes",0.5,0)</f>
        <v>0</v>
      </c>
      <c r="E76" s="2">
        <f>IF('T3-2a. Foreign banks'!E76="Yes",0.5,0)</f>
        <v>0.5</v>
      </c>
      <c r="F76" s="2">
        <f>IF('T3-2a. Foreign banks'!F76="Yes",0.5,0)</f>
        <v>0</v>
      </c>
      <c r="G76" s="2">
        <f>IF('T3-2a. Foreign banks'!G76="Yes",0.5,0)</f>
        <v>0.5</v>
      </c>
      <c r="H76" s="2">
        <f>IF('T3-2a. Foreign banks'!H76="Yes",0.5,0)</f>
        <v>0</v>
      </c>
      <c r="I76" s="2">
        <f>IF('T3-2a. Foreign banks'!I76="Yes",0.5,0)</f>
        <v>0</v>
      </c>
      <c r="J76" s="2">
        <f>IF('T3-2a. Foreign banks'!J76="Yes",0.5,0)</f>
        <v>0</v>
      </c>
      <c r="K76" s="2">
        <f>IF('T3-2a. Foreign banks'!K76="Yes",0.5,0)</f>
        <v>0</v>
      </c>
      <c r="L76" s="2">
        <f>IF('T3-2a. Foreign banks'!L76="Yes",0.5,0)</f>
        <v>0</v>
      </c>
    </row>
    <row r="77" spans="2:12" ht="12.75">
      <c r="B77" s="17" t="s">
        <v>277</v>
      </c>
      <c r="C77" s="2">
        <f>IF('T3-2a. Foreign banks'!C77="Yes",0.5,0)</f>
        <v>0.5</v>
      </c>
      <c r="D77" s="2">
        <f>IF('T3-2a. Foreign banks'!D77="Yes",0.5,0)</f>
        <v>0.5</v>
      </c>
      <c r="E77" s="2">
        <f>IF('T3-2a. Foreign banks'!E77="Yes",0.5,0)</f>
        <v>0</v>
      </c>
      <c r="F77" s="2">
        <f>IF('T3-2a. Foreign banks'!F77="Yes",0.5,0)</f>
        <v>0</v>
      </c>
      <c r="G77" s="2">
        <f>IF('T3-2a. Foreign banks'!G77="Yes",0.5,0)</f>
        <v>0</v>
      </c>
      <c r="H77" s="2">
        <f>IF('T3-2a. Foreign banks'!H77="Yes",0.5,0)</f>
        <v>0</v>
      </c>
      <c r="I77" s="2">
        <f>IF('T3-2a. Foreign banks'!I77="Yes",0.5,0)</f>
        <v>0.5</v>
      </c>
      <c r="J77" s="2">
        <f>IF('T3-2a. Foreign banks'!J77="Yes",0.5,0)</f>
        <v>0</v>
      </c>
      <c r="K77" s="2">
        <f>IF('T3-2a. Foreign banks'!K77="Yes",0.5,0)</f>
        <v>0</v>
      </c>
      <c r="L77" s="2">
        <f>IF('T3-2a. Foreign banks'!L77="Yes",0.5,0)</f>
        <v>0.5</v>
      </c>
    </row>
    <row r="78" spans="2:3" ht="12.75">
      <c r="B78" s="17" t="s">
        <v>278</v>
      </c>
      <c r="C78" s="2"/>
    </row>
    <row r="79" ht="12.75">
      <c r="B79" s="12" t="s">
        <v>207</v>
      </c>
    </row>
    <row r="80" ht="12.75">
      <c r="B80" s="12"/>
    </row>
    <row r="81" spans="2:3" ht="12.75">
      <c r="B81" s="4" t="s">
        <v>279</v>
      </c>
      <c r="C81" s="55"/>
    </row>
    <row r="82" ht="12.75">
      <c r="B82" s="12"/>
    </row>
    <row r="83" spans="1:3" ht="12.75">
      <c r="A83" s="5">
        <v>11</v>
      </c>
      <c r="B83" s="1" t="s">
        <v>281</v>
      </c>
      <c r="C83" s="2"/>
    </row>
    <row r="84" spans="2:3" ht="12.75">
      <c r="B84" s="1" t="s">
        <v>282</v>
      </c>
      <c r="C84" s="2"/>
    </row>
    <row r="85" spans="2:12" ht="12.75">
      <c r="B85" s="17" t="s">
        <v>219</v>
      </c>
      <c r="C85" s="2">
        <f>IF('T3-2a. Foreign banks'!C85="NA","",IF('T3-2a. Foreign banks'!C85="Yes",1,0))</f>
        <v>0</v>
      </c>
      <c r="D85" s="29">
        <f>IF('T3-2a. Foreign banks'!D85="NA","",IF('T3-2a. Foreign banks'!D85="Yes",1,0))</f>
        <v>0</v>
      </c>
      <c r="E85" s="29">
        <f>IF('T3-2a. Foreign banks'!E85="NA","",IF('T3-2a. Foreign banks'!E85="Yes",1,0))</f>
        <v>0</v>
      </c>
      <c r="F85" s="29">
        <f>IF('T3-2a. Foreign banks'!F85="NA","",IF('T3-2a. Foreign banks'!F85="Yes",1,0))</f>
        <v>0</v>
      </c>
      <c r="G85" s="29">
        <f>IF('T3-2a. Foreign banks'!G85="NA","",IF('T3-2a. Foreign banks'!G85="Yes",1,0))</f>
        <v>1</v>
      </c>
      <c r="H85" s="29">
        <f>IF('T3-2a. Foreign banks'!H85="NA","",IF('T3-2a. Foreign banks'!H85="Yes",1,0))</f>
        <v>0</v>
      </c>
      <c r="I85" s="29">
        <f>IF('T3-2a. Foreign banks'!I85="NA","",IF('T3-2a. Foreign banks'!I85="Yes",1,0))</f>
        <v>0</v>
      </c>
      <c r="J85" s="29">
        <f>IF('T3-2a. Foreign banks'!J85="NA","",IF('T3-2a. Foreign banks'!J85="Yes",1,0))</f>
        <v>0</v>
      </c>
      <c r="K85" s="29">
        <f>IF('T3-2a. Foreign banks'!K85="NA","",IF('T3-2a. Foreign banks'!K85="Yes",1,0))</f>
        <v>0</v>
      </c>
      <c r="L85" s="29">
        <f>IF('T3-2a. Foreign banks'!L85="NA","",IF('T3-2a. Foreign banks'!L85="Yes",1,0))</f>
        <v>1</v>
      </c>
    </row>
    <row r="86" spans="2:12" ht="12.75">
      <c r="B86" s="17" t="s">
        <v>283</v>
      </c>
      <c r="C86" s="2">
        <f>IF('T3-2a. Foreign banks'!C86="NA","",IF('T3-2a. Foreign banks'!C86="Yes",1/3,0))</f>
        <v>0</v>
      </c>
      <c r="D86" s="29">
        <f>IF('T3-2a. Foreign banks'!D86="NA","",IF('T3-2a. Foreign banks'!D86="Yes",1/3,0))</f>
        <v>0</v>
      </c>
      <c r="E86" s="29">
        <f>IF('T3-2a. Foreign banks'!E86="NA","",IF('T3-2a. Foreign banks'!E86="Yes",1/3,0))</f>
        <v>0</v>
      </c>
      <c r="F86" s="29">
        <f>IF('T3-2a. Foreign banks'!F86="NA","",IF('T3-2a. Foreign banks'!F86="Yes",1/3,0))</f>
        <v>0.3333333333333333</v>
      </c>
      <c r="G86" s="29">
        <f>IF('T3-2a. Foreign banks'!G86="NA","",IF('T3-2a. Foreign banks'!G86="Yes",1/3,0))</f>
        <v>0</v>
      </c>
      <c r="H86" s="29">
        <f>IF('T3-2a. Foreign banks'!H86="NA","",IF('T3-2a. Foreign banks'!H86="Yes",1/3,0))</f>
        <v>0</v>
      </c>
      <c r="I86" s="29">
        <f>IF('T3-2a. Foreign banks'!I86="NA","",IF('T3-2a. Foreign banks'!I86="Yes",1/3,0))</f>
        <v>0</v>
      </c>
      <c r="J86" s="29">
        <f>IF('T3-2a. Foreign banks'!J86="NA","",IF('T3-2a. Foreign banks'!J86="Yes",1/3,0))</f>
        <v>0</v>
      </c>
      <c r="K86" s="29">
        <f>IF('T3-2a. Foreign banks'!K86="NA","",IF('T3-2a. Foreign banks'!K86="Yes",1/3,0))</f>
        <v>0</v>
      </c>
      <c r="L86" s="29">
        <f>IF('T3-2a. Foreign banks'!L86="NA","",IF('T3-2a. Foreign banks'!L86="Yes",1/3,0))</f>
        <v>0</v>
      </c>
    </row>
    <row r="87" spans="2:12" ht="12.75">
      <c r="B87" s="17" t="s">
        <v>284</v>
      </c>
      <c r="C87" s="2">
        <f>IF('T3-2a. Foreign banks'!C87="NA","",IF('T3-2a. Foreign banks'!C87="Yes",1/3,0))</f>
        <v>0</v>
      </c>
      <c r="D87" s="29">
        <f>IF('T3-2a. Foreign banks'!D87="NA","",IF('T3-2a. Foreign banks'!D87="Yes",1/3,0))</f>
        <v>0</v>
      </c>
      <c r="E87" s="29">
        <f>IF('T3-2a. Foreign banks'!E87="NA","",IF('T3-2a. Foreign banks'!E87="Yes",1/3,0))</f>
        <v>0</v>
      </c>
      <c r="F87" s="29">
        <f>IF('T3-2a. Foreign banks'!F87="NA","",IF('T3-2a. Foreign banks'!F87="Yes",1/3,0))</f>
        <v>0.3333333333333333</v>
      </c>
      <c r="G87" s="29">
        <f>IF('T3-2a. Foreign banks'!G87="NA","",IF('T3-2a. Foreign banks'!G87="Yes",1/3,0))</f>
        <v>0</v>
      </c>
      <c r="H87" s="29">
        <f>IF('T3-2a. Foreign banks'!H87="NA","",IF('T3-2a. Foreign banks'!H87="Yes",1/3,0))</f>
        <v>0</v>
      </c>
      <c r="I87" s="29">
        <f>IF('T3-2a. Foreign banks'!I87="NA","",IF('T3-2a. Foreign banks'!I87="Yes",1/3,0))</f>
        <v>0</v>
      </c>
      <c r="J87" s="29">
        <f>IF('T3-2a. Foreign banks'!J87="NA","",IF('T3-2a. Foreign banks'!J87="Yes",1/3,0))</f>
        <v>0</v>
      </c>
      <c r="K87" s="29">
        <f>IF('T3-2a. Foreign banks'!K87="NA","",IF('T3-2a. Foreign banks'!K87="Yes",1/3,0))</f>
        <v>0</v>
      </c>
      <c r="L87" s="29">
        <f>IF('T3-2a. Foreign banks'!L87="NA","",IF('T3-2a. Foreign banks'!L87="Yes",1/3,0))</f>
        <v>0</v>
      </c>
    </row>
    <row r="88" spans="2:12" ht="12.75">
      <c r="B88" s="17" t="s">
        <v>285</v>
      </c>
      <c r="C88" s="2">
        <f>IF('T3-2a. Foreign banks'!C88="NA","",IF('T3-2a. Foreign banks'!C88="Yes",1/3,0))</f>
        <v>0</v>
      </c>
      <c r="D88" s="29">
        <f>IF('T3-2a. Foreign banks'!D88="NA","",IF('T3-2a. Foreign banks'!D88="Yes",1/3,0))</f>
        <v>0</v>
      </c>
      <c r="E88" s="29">
        <f>IF('T3-2a. Foreign banks'!E88="NA","",IF('T3-2a. Foreign banks'!E88="Yes",1/3,0))</f>
        <v>0</v>
      </c>
      <c r="F88" s="29">
        <f>IF('T3-2a. Foreign banks'!F88="NA","",IF('T3-2a. Foreign banks'!F88="Yes",1/3,0))</f>
        <v>0.3333333333333333</v>
      </c>
      <c r="G88" s="29">
        <f>IF('T3-2a. Foreign banks'!G88="NA","",IF('T3-2a. Foreign banks'!G88="Yes",1/3,0))</f>
        <v>0</v>
      </c>
      <c r="H88" s="54">
        <f>IF('T3-2a. Foreign banks'!H88="NA","",IF('T3-2a. Foreign banks'!H88="Yes",1/3,0))</f>
        <v>0.3333333333333333</v>
      </c>
      <c r="I88" s="29">
        <f>IF('T3-2a. Foreign banks'!I88="NA","",IF('T3-2a. Foreign banks'!I88="Yes",1/3,0))</f>
        <v>0</v>
      </c>
      <c r="J88" s="29">
        <f>IF('T3-2a. Foreign banks'!J88="NA","",IF('T3-2a. Foreign banks'!J88="Yes",1/3,0))</f>
        <v>0</v>
      </c>
      <c r="K88" s="29">
        <f>IF('T3-2a. Foreign banks'!K88="NA","",IF('T3-2a. Foreign banks'!K88="Yes",1/3,0))</f>
        <v>0</v>
      </c>
      <c r="L88" s="29">
        <f>IF('T3-2a. Foreign banks'!L88="NA","",IF('T3-2a. Foreign banks'!L88="Yes",1/3,0))</f>
        <v>0</v>
      </c>
    </row>
    <row r="89" spans="2:3" ht="12.75">
      <c r="B89" s="17" t="s">
        <v>286</v>
      </c>
      <c r="C89" s="2"/>
    </row>
    <row r="90" spans="2:3" ht="12.75">
      <c r="B90" s="1" t="s">
        <v>287</v>
      </c>
      <c r="C90" s="2"/>
    </row>
    <row r="91" spans="2:12" ht="12.75">
      <c r="B91" s="17" t="s">
        <v>219</v>
      </c>
      <c r="C91" s="2">
        <f>IF('T3-2a. Foreign banks'!C91="NA","",IF('T3-2a. Foreign banks'!C91="Yes",1,0))</f>
        <v>0</v>
      </c>
      <c r="D91" s="2">
        <f>IF('T3-2a. Foreign banks'!D91="NA","",IF('T3-2a. Foreign banks'!D91="Yes",1,0))</f>
        <v>0</v>
      </c>
      <c r="E91" s="2">
        <f>IF('T3-2a. Foreign banks'!E91="NA","",IF('T3-2a. Foreign banks'!E91="Yes",1,0))</f>
        <v>0</v>
      </c>
      <c r="F91" s="2">
        <f>IF('T3-2a. Foreign banks'!F91="NA","",IF('T3-2a. Foreign banks'!F91="Yes",1,0))</f>
        <v>0</v>
      </c>
      <c r="G91" s="2">
        <f>IF('T3-2a. Foreign banks'!G91="NA","",IF('T3-2a. Foreign banks'!G91="Yes",1,0))</f>
        <v>1</v>
      </c>
      <c r="H91" s="2">
        <f>IF('T3-2a. Foreign banks'!H91="NA","",IF('T3-2a. Foreign banks'!H91="Yes",1,0))</f>
        <v>1</v>
      </c>
      <c r="I91" s="2">
        <f>IF('T3-2a. Foreign banks'!I91="NA","",IF('T3-2a. Foreign banks'!I91="Yes",1,0))</f>
        <v>0</v>
      </c>
      <c r="J91" s="2">
        <f>IF('T3-2a. Foreign banks'!J91="NA","",IF('T3-2a. Foreign banks'!J91="Yes",1,0))</f>
        <v>0</v>
      </c>
      <c r="K91" s="2">
        <f>IF('T3-2a. Foreign banks'!K91="NA","",IF('T3-2a. Foreign banks'!K91="Yes",1,0))</f>
        <v>0</v>
      </c>
      <c r="L91" s="2">
        <f>IF('T3-2a. Foreign banks'!L91="NA","",IF('T3-2a. Foreign banks'!L91="Yes",1,0))</f>
        <v>0</v>
      </c>
    </row>
    <row r="92" spans="2:12" ht="12.75">
      <c r="B92" s="17" t="s">
        <v>283</v>
      </c>
      <c r="C92" s="2">
        <f>IF('T3-2a. Foreign banks'!C92="NA","",IF('T3-2a. Foreign banks'!C92="Yes",1/3,0))</f>
        <v>0</v>
      </c>
      <c r="D92" s="2">
        <f>IF('T3-2a. Foreign banks'!D92="NA","",IF('T3-2a. Foreign banks'!D92="Yes",1/3,0))</f>
        <v>0</v>
      </c>
      <c r="E92" s="2">
        <f>IF('T3-2a. Foreign banks'!E92="NA","",IF('T3-2a. Foreign banks'!E92="Yes",1/3,0))</f>
        <v>0</v>
      </c>
      <c r="F92" s="2">
        <f>IF('T3-2a. Foreign banks'!F92="NA","",IF('T3-2a. Foreign banks'!F92="Yes",1/3,0))</f>
        <v>0.3333333333333333</v>
      </c>
      <c r="G92" s="2">
        <f>IF('T3-2a. Foreign banks'!G92="NA","",IF('T3-2a. Foreign banks'!G92="Yes",1/3,0))</f>
        <v>0</v>
      </c>
      <c r="H92" s="2">
        <f>IF('T3-2a. Foreign banks'!H92="NA","",IF('T3-2a. Foreign banks'!H92="Yes",1/3,0))</f>
        <v>0</v>
      </c>
      <c r="I92" s="2">
        <f>IF('T3-2a. Foreign banks'!I92="NA","",IF('T3-2a. Foreign banks'!I92="Yes",1/3,0))</f>
        <v>0</v>
      </c>
      <c r="J92" s="2">
        <f>IF('T3-2a. Foreign banks'!J92="NA","",IF('T3-2a. Foreign banks'!J92="Yes",1/3,0))</f>
        <v>0</v>
      </c>
      <c r="K92" s="2">
        <f>IF('T3-2a. Foreign banks'!K92="NA","",IF('T3-2a. Foreign banks'!K92="Yes",1/3,0))</f>
        <v>0</v>
      </c>
      <c r="L92" s="2">
        <f>IF('T3-2a. Foreign banks'!L92="NA","",IF('T3-2a. Foreign banks'!L92="Yes",1/3,0))</f>
        <v>0</v>
      </c>
    </row>
    <row r="93" spans="2:12" ht="12.75">
      <c r="B93" s="17" t="s">
        <v>284</v>
      </c>
      <c r="C93" s="2">
        <f>IF('T3-2a. Foreign banks'!C93="NA","",IF('T3-2a. Foreign banks'!C93="Yes",1/3,0))</f>
        <v>0</v>
      </c>
      <c r="D93" s="2">
        <f>IF('T3-2a. Foreign banks'!D93="NA","",IF('T3-2a. Foreign banks'!D93="Yes",1/3,0))</f>
        <v>0</v>
      </c>
      <c r="E93" s="2">
        <f>IF('T3-2a. Foreign banks'!E93="NA","",IF('T3-2a. Foreign banks'!E93="Yes",1/3,0))</f>
        <v>0</v>
      </c>
      <c r="F93" s="2">
        <f>IF('T3-2a. Foreign banks'!F93="NA","",IF('T3-2a. Foreign banks'!F93="Yes",1/3,0))</f>
        <v>0.3333333333333333</v>
      </c>
      <c r="G93" s="2">
        <f>IF('T3-2a. Foreign banks'!G93="NA","",IF('T3-2a. Foreign banks'!G93="Yes",1/3,0))</f>
        <v>0</v>
      </c>
      <c r="H93" s="2">
        <f>IF('T3-2a. Foreign banks'!H93="NA","",IF('T3-2a. Foreign banks'!H93="Yes",1/3,0))</f>
        <v>0</v>
      </c>
      <c r="I93" s="2">
        <f>IF('T3-2a. Foreign banks'!I93="NA","",IF('T3-2a. Foreign banks'!I93="Yes",1/3,0))</f>
        <v>0</v>
      </c>
      <c r="J93" s="2">
        <f>IF('T3-2a. Foreign banks'!J93="NA","",IF('T3-2a. Foreign banks'!J93="Yes",1/3,0))</f>
        <v>0</v>
      </c>
      <c r="K93" s="2">
        <f>IF('T3-2a. Foreign banks'!K93="NA","",IF('T3-2a. Foreign banks'!K93="Yes",1/3,0))</f>
        <v>0</v>
      </c>
      <c r="L93" s="2">
        <f>IF('T3-2a. Foreign banks'!L93="NA","",IF('T3-2a. Foreign banks'!L93="Yes",1/3,0))</f>
        <v>0</v>
      </c>
    </row>
    <row r="94" spans="2:12" ht="12.75">
      <c r="B94" s="17" t="s">
        <v>285</v>
      </c>
      <c r="C94" s="2">
        <f>IF('T3-2a. Foreign banks'!C94="NA","",IF('T3-2a. Foreign banks'!C94="Yes",1/3,0))</f>
        <v>0</v>
      </c>
      <c r="D94" s="2">
        <f>IF('T3-2a. Foreign banks'!D94="NA","",IF('T3-2a. Foreign banks'!D94="Yes",1/3,0))</f>
        <v>0</v>
      </c>
      <c r="E94" s="2">
        <f>IF('T3-2a. Foreign banks'!E94="NA","",IF('T3-2a. Foreign banks'!E94="Yes",1/3,0))</f>
        <v>0</v>
      </c>
      <c r="F94" s="2">
        <f>IF('T3-2a. Foreign banks'!F94="NA","",IF('T3-2a. Foreign banks'!F94="Yes",1/3,0))</f>
        <v>0.3333333333333333</v>
      </c>
      <c r="G94" s="2">
        <f>IF('T3-2a. Foreign banks'!G94="NA","",IF('T3-2a. Foreign banks'!G94="Yes",1/3,0))</f>
        <v>0</v>
      </c>
      <c r="H94" s="2">
        <f>IF('T3-2a. Foreign banks'!H94="NA","",IF('T3-2a. Foreign banks'!H94="Yes",1/3,0))</f>
        <v>0</v>
      </c>
      <c r="I94" s="2">
        <f>IF('T3-2a. Foreign banks'!I94="NA","",IF('T3-2a. Foreign banks'!I94="Yes",1/3,0))</f>
        <v>0</v>
      </c>
      <c r="J94" s="2">
        <f>IF('T3-2a. Foreign banks'!J94="NA","",IF('T3-2a. Foreign banks'!J94="Yes",1/3,0))</f>
        <v>0</v>
      </c>
      <c r="K94" s="2">
        <f>IF('T3-2a. Foreign banks'!K94="NA","",IF('T3-2a. Foreign banks'!K94="Yes",1/3,0))</f>
        <v>0</v>
      </c>
      <c r="L94" s="2">
        <f>IF('T3-2a. Foreign banks'!L94="NA","",IF('T3-2a. Foreign banks'!L94="Yes",1/3,0))</f>
        <v>0</v>
      </c>
    </row>
    <row r="95" spans="2:3" ht="12.75">
      <c r="B95" s="17" t="s">
        <v>286</v>
      </c>
      <c r="C95" s="2"/>
    </row>
    <row r="96" ht="12.75">
      <c r="B96" s="12" t="s">
        <v>207</v>
      </c>
    </row>
    <row r="97" ht="12.75">
      <c r="B97" s="12"/>
    </row>
    <row r="98" spans="1:3" ht="12.75">
      <c r="A98" s="5">
        <v>12</v>
      </c>
      <c r="B98" s="1" t="s">
        <v>294</v>
      </c>
      <c r="C98" s="2"/>
    </row>
    <row r="99" spans="2:12" ht="12.75">
      <c r="B99" s="17" t="s">
        <v>295</v>
      </c>
      <c r="C99" s="2">
        <f>IF('T3-2a. Foreign banks'!C99="NA","",IF('T3-2a. Foreign banks'!C99="Yes",0,IF('T3-2a. Foreign banks'!C99="Yes, with some restrictions",0.5,1)))</f>
        <v>0</v>
      </c>
      <c r="D99" s="2">
        <f>IF('T3-2a. Foreign banks'!D99="NA","",IF('T3-2a. Foreign banks'!D99="Yes",0,IF('T3-2a. Foreign banks'!D99="Yes, with some restrictions",0.5,1)))</f>
        <v>0</v>
      </c>
      <c r="E99" s="2">
        <f>IF('T3-2a. Foreign banks'!E99="NA","",IF('T3-2a. Foreign banks'!E99="Yes",0,IF('T3-2a. Foreign banks'!E99="Yes, with some restrictions",0.5,1)))</f>
        <v>0.5</v>
      </c>
      <c r="F99" s="2">
        <f>IF('T3-2a. Foreign banks'!F99="NA","",IF('T3-2a. Foreign banks'!F99="Yes",0,IF('T3-2a. Foreign banks'!F99="Yes, with some restrictions",0.5,1)))</f>
        <v>0.5</v>
      </c>
      <c r="G99" s="2">
        <f>IF('T3-2a. Foreign banks'!G99="NA","",IF('T3-2a. Foreign banks'!G99="Yes",0,IF('T3-2a. Foreign banks'!G99="Yes, with some restrictions",0.5,1)))</f>
        <v>0</v>
      </c>
      <c r="H99" s="2">
        <f>IF('T3-2a. Foreign banks'!H99="NA","",IF('T3-2a. Foreign banks'!H99="Yes",0,IF('T3-2a. Foreign banks'!H99="Yes, with some restrictions",0.5,1)))</f>
        <v>0.5</v>
      </c>
      <c r="I99" s="2">
        <f>IF('T3-2a. Foreign banks'!I99="NA","",IF('T3-2a. Foreign banks'!I99="Yes",0,IF('T3-2a. Foreign banks'!I99="Yes, with some restrictions",0.5,1)))</f>
        <v>0</v>
      </c>
      <c r="J99" s="2">
        <f>IF('T3-2a. Foreign banks'!J99="NA","",IF('T3-2a. Foreign banks'!J99="Yes",0,IF('T3-2a. Foreign banks'!J99="Yes, with some restrictions",0.5,1)))</f>
        <v>0</v>
      </c>
      <c r="K99" s="2">
        <f>IF('T3-2a. Foreign banks'!K99="NA","",IF('T3-2a. Foreign banks'!K99="Yes",0,IF('T3-2a. Foreign banks'!K99="Yes, with some restrictions",0.5,1)))</f>
        <v>0</v>
      </c>
      <c r="L99" s="2">
        <f>IF('T3-2a. Foreign banks'!L99="NA","",IF('T3-2a. Foreign banks'!L99="Yes",0,IF('T3-2a. Foreign banks'!L99="Yes, with some restrictions",0.5,1)))</f>
        <v>0.5</v>
      </c>
    </row>
    <row r="100" spans="2:12" ht="12.75">
      <c r="B100" s="17" t="s">
        <v>296</v>
      </c>
      <c r="C100" s="2">
        <f>IF('T3-2a. Foreign banks'!C100="NA","",IF('T3-2a. Foreign banks'!C100="Yes",0,IF('T3-2a. Foreign banks'!C100="Yes, with some restrictions",0.5,1)))</f>
        <v>1</v>
      </c>
      <c r="D100" s="2">
        <f>IF('T3-2a. Foreign banks'!D100="NA","",IF('T3-2a. Foreign banks'!D100="Yes",0,IF('T3-2a. Foreign banks'!D100="Yes, with some restrictions",0.5,1)))</f>
        <v>0</v>
      </c>
      <c r="E100" s="2">
        <f>IF('T3-2a. Foreign banks'!E100="NA","",IF('T3-2a. Foreign banks'!E100="Yes",0,IF('T3-2a. Foreign banks'!E100="Yes, with some restrictions",0.5,1)))</f>
        <v>0</v>
      </c>
      <c r="F100" s="2">
        <f>IF('T3-2a. Foreign banks'!F100="NA","",IF('T3-2a. Foreign banks'!F100="Yes",0,IF('T3-2a. Foreign banks'!F100="Yes, with some restrictions",0.5,1)))</f>
        <v>0.5</v>
      </c>
      <c r="G100" s="2">
        <f>IF('T3-2a. Foreign banks'!G100="NA","",IF('T3-2a. Foreign banks'!G100="Yes",0,IF('T3-2a. Foreign banks'!G100="Yes, with some restrictions",0.5,1)))</f>
        <v>0</v>
      </c>
      <c r="H100" s="2">
        <f>IF('T3-2a. Foreign banks'!H100="NA","",IF('T3-2a. Foreign banks'!H100="Yes",0,IF('T3-2a. Foreign banks'!H100="Yes, with some restrictions",0.5,1)))</f>
        <v>1</v>
      </c>
      <c r="I100" s="2">
        <f>IF('T3-2a. Foreign banks'!I100="NA","",IF('T3-2a. Foreign banks'!I100="Yes",0,IF('T3-2a. Foreign banks'!I100="Yes, with some restrictions",0.5,1)))</f>
        <v>0</v>
      </c>
      <c r="J100" s="2">
        <f>IF('T3-2a. Foreign banks'!J100="NA","",IF('T3-2a. Foreign banks'!J100="Yes",0,IF('T3-2a. Foreign banks'!J100="Yes, with some restrictions",0.5,1)))</f>
        <v>0</v>
      </c>
      <c r="K100" s="2">
        <f>IF('T3-2a. Foreign banks'!K100="NA","",IF('T3-2a. Foreign banks'!K100="Yes",0,IF('T3-2a. Foreign banks'!K100="Yes, with some restrictions",0.5,1)))</f>
        <v>0</v>
      </c>
      <c r="L100" s="2">
        <f>IF('T3-2a. Foreign banks'!L100="NA","",IF('T3-2a. Foreign banks'!L100="Yes",0,IF('T3-2a. Foreign banks'!L100="Yes, with some restrictions",0.5,1)))</f>
        <v>0.5</v>
      </c>
    </row>
    <row r="101" spans="2:12" ht="12.75">
      <c r="B101" s="17" t="s">
        <v>297</v>
      </c>
      <c r="C101" s="2">
        <f>IF('T3-2a. Foreign banks'!C101="NA","",IF('T3-2a. Foreign banks'!C101="Yes",0,IF('T3-2a. Foreign banks'!C101="Yes, with some restrictions",0.5,1)))</f>
        <v>1</v>
      </c>
      <c r="D101" s="2">
        <f>IF('T3-2a. Foreign banks'!D101="NA","",IF('T3-2a. Foreign banks'!D101="Yes",0,IF('T3-2a. Foreign banks'!D101="Yes, with some restrictions",0.5,1)))</f>
        <v>0</v>
      </c>
      <c r="E101" s="2">
        <f>IF('T3-2a. Foreign banks'!E101="NA","",IF('T3-2a. Foreign banks'!E101="Yes",0,IF('T3-2a. Foreign banks'!E101="Yes, with some restrictions",0.5,1)))</f>
        <v>0</v>
      </c>
      <c r="F101" s="2">
        <f>IF('T3-2a. Foreign banks'!F101="NA","",IF('T3-2a. Foreign banks'!F101="Yes",0,IF('T3-2a. Foreign banks'!F101="Yes, with some restrictions",0.5,1)))</f>
        <v>0.5</v>
      </c>
      <c r="G101" s="2">
        <f>IF('T3-2a. Foreign banks'!G101="NA","",IF('T3-2a. Foreign banks'!G101="Yes",0,IF('T3-2a. Foreign banks'!G101="Yes, with some restrictions",0.5,1)))</f>
        <v>0</v>
      </c>
      <c r="H101" s="2">
        <f>IF('T3-2a. Foreign banks'!H101="NA","",IF('T3-2a. Foreign banks'!H101="Yes",0,IF('T3-2a. Foreign banks'!H101="Yes, with some restrictions",0.5,1)))</f>
        <v>0.5</v>
      </c>
      <c r="I101" s="2">
        <f>IF('T3-2a. Foreign banks'!I101="NA","",IF('T3-2a. Foreign banks'!I101="Yes",0,IF('T3-2a. Foreign banks'!I101="Yes, with some restrictions",0.5,1)))</f>
        <v>1</v>
      </c>
      <c r="J101" s="2">
        <f>IF('T3-2a. Foreign banks'!J101="NA","",IF('T3-2a. Foreign banks'!J101="Yes",0,IF('T3-2a. Foreign banks'!J101="Yes, with some restrictions",0.5,1)))</f>
        <v>0</v>
      </c>
      <c r="K101" s="2">
        <f>IF('T3-2a. Foreign banks'!K101="NA","",IF('T3-2a. Foreign banks'!K101="Yes",0,IF('T3-2a. Foreign banks'!K101="Yes, with some restrictions",0.5,1)))</f>
        <v>0</v>
      </c>
      <c r="L101" s="2">
        <f>IF('T3-2a. Foreign banks'!L101="NA","",IF('T3-2a. Foreign banks'!L101="Yes",0,IF('T3-2a. Foreign banks'!L101="Yes, with some restrictions",0.5,1)))</f>
        <v>0.5</v>
      </c>
    </row>
    <row r="102" spans="2:12" ht="12.75">
      <c r="B102" s="17" t="s">
        <v>298</v>
      </c>
      <c r="C102" s="2">
        <f>IF('T3-2a. Foreign banks'!C102="NA","",IF('T3-2a. Foreign banks'!C102="Yes",0,IF('T3-2a. Foreign banks'!C102="Yes, with some restrictions",0.5,1)))</f>
        <v>1</v>
      </c>
      <c r="D102" s="2">
        <f>IF('T3-2a. Foreign banks'!D102="NA","",IF('T3-2a. Foreign banks'!D102="Yes",0,IF('T3-2a. Foreign banks'!D102="Yes, with some restrictions",0.5,1)))</f>
        <v>1</v>
      </c>
      <c r="E102" s="2">
        <f>IF('T3-2a. Foreign banks'!E102="NA","",IF('T3-2a. Foreign banks'!E102="Yes",0,IF('T3-2a. Foreign banks'!E102="Yes, with some restrictions",0.5,1)))</f>
        <v>0</v>
      </c>
      <c r="F102" s="2">
        <f>IF('T3-2a. Foreign banks'!F102="NA","",IF('T3-2a. Foreign banks'!F102="Yes",0,IF('T3-2a. Foreign banks'!F102="Yes, with some restrictions",0.5,1)))</f>
        <v>1</v>
      </c>
      <c r="G102" s="2">
        <f>IF('T3-2a. Foreign banks'!G102="NA","",IF('T3-2a. Foreign banks'!G102="Yes",0,IF('T3-2a. Foreign banks'!G102="Yes, with some restrictions",0.5,1)))</f>
        <v>0</v>
      </c>
      <c r="H102" s="2">
        <f>IF('T3-2a. Foreign banks'!H102="NA","",IF('T3-2a. Foreign banks'!H102="Yes",0,IF('T3-2a. Foreign banks'!H102="Yes, with some restrictions",0.5,1)))</f>
        <v>1</v>
      </c>
      <c r="I102" s="2">
        <f>IF('T3-2a. Foreign banks'!I102="NA","",IF('T3-2a. Foreign banks'!I102="Yes",0,IF('T3-2a. Foreign banks'!I102="Yes, with some restrictions",0.5,1)))</f>
        <v>1</v>
      </c>
      <c r="J102" s="2">
        <f>IF('T3-2a. Foreign banks'!J102="NA","",IF('T3-2a. Foreign banks'!J102="Yes",0,IF('T3-2a. Foreign banks'!J102="Yes, with some restrictions",0.5,1)))</f>
        <v>0</v>
      </c>
      <c r="K102" s="2">
        <f>IF('T3-2a. Foreign banks'!K102="NA","",IF('T3-2a. Foreign banks'!K102="Yes",0,IF('T3-2a. Foreign banks'!K102="Yes, with some restrictions",0.5,1)))</f>
        <v>0</v>
      </c>
      <c r="L102" s="2">
        <f>IF('T3-2a. Foreign banks'!L102="NA","",IF('T3-2a. Foreign banks'!L102="Yes",0,IF('T3-2a. Foreign banks'!L102="Yes, with some restrictions",0.5,1)))</f>
        <v>0.5</v>
      </c>
    </row>
    <row r="103" ht="12.75">
      <c r="B103" s="12" t="s">
        <v>207</v>
      </c>
    </row>
    <row r="104" ht="12.75">
      <c r="B104" s="12"/>
    </row>
    <row r="105" spans="2:3" ht="12.75">
      <c r="B105" s="4" t="s">
        <v>288</v>
      </c>
      <c r="C105" s="55"/>
    </row>
    <row r="106" ht="12.75">
      <c r="B106" s="12"/>
    </row>
    <row r="107" spans="1:3" ht="12.75">
      <c r="A107" s="5" t="s">
        <v>299</v>
      </c>
      <c r="B107" s="1" t="s">
        <v>289</v>
      </c>
      <c r="C107" s="2"/>
    </row>
    <row r="108" spans="2:12" ht="12.75">
      <c r="B108" s="17" t="s">
        <v>219</v>
      </c>
      <c r="C108" s="2">
        <f>IF('T3-2a. Foreign banks'!C108="Yes",1,0)</f>
        <v>0</v>
      </c>
      <c r="D108" s="2">
        <f>IF('T3-2a. Foreign banks'!D108="Yes",1,0)</f>
        <v>0</v>
      </c>
      <c r="E108" s="2">
        <f>IF('T3-2a. Foreign banks'!E108="Yes",1,0)</f>
        <v>0</v>
      </c>
      <c r="F108" s="2">
        <f>IF('T3-2a. Foreign banks'!F108="Yes",1,0)</f>
        <v>0</v>
      </c>
      <c r="G108" s="2">
        <f>IF('T3-2a. Foreign banks'!G108="Yes",1,0)</f>
        <v>0</v>
      </c>
      <c r="H108" s="2">
        <f>IF('T3-2a. Foreign banks'!H108="Yes",1,0)</f>
        <v>1</v>
      </c>
      <c r="I108" s="2">
        <f>IF('T3-2a. Foreign banks'!I108="Yes",1,0)</f>
        <v>0</v>
      </c>
      <c r="J108" s="2">
        <f>IF('T3-2a. Foreign banks'!J108="Yes",1,0)</f>
        <v>0</v>
      </c>
      <c r="K108" s="2">
        <f>IF('T3-2a. Foreign banks'!K108="Yes",1,0)</f>
        <v>0</v>
      </c>
      <c r="L108" s="2">
        <f>IF('T3-2a. Foreign banks'!L108="Yes",1,0)</f>
        <v>0</v>
      </c>
    </row>
    <row r="109" spans="2:12" ht="12.75">
      <c r="B109" s="17" t="s">
        <v>220</v>
      </c>
      <c r="C109" s="2">
        <f>IF('T3-2a. Foreign banks'!C109="Yes",0.5,0)</f>
        <v>0</v>
      </c>
      <c r="D109" s="2">
        <f>IF('T3-2a. Foreign banks'!D109="Yes",0.5,0)</f>
        <v>0</v>
      </c>
      <c r="E109" s="2">
        <f>IF('T3-2a. Foreign banks'!E109="Yes",0.5,0)</f>
        <v>0</v>
      </c>
      <c r="F109" s="2">
        <f>IF('T3-2a. Foreign banks'!F109="Yes",0.5,0)</f>
        <v>0</v>
      </c>
      <c r="G109" s="2">
        <f>IF('T3-2a. Foreign banks'!G109="Yes",0.5,0)</f>
        <v>0</v>
      </c>
      <c r="H109" s="2">
        <f>IF('T3-2a. Foreign banks'!H109="Yes",0.5,0)</f>
        <v>0</v>
      </c>
      <c r="I109" s="2">
        <f>IF('T3-2a. Foreign banks'!I109="Yes",0.5,0)</f>
        <v>0.5</v>
      </c>
      <c r="J109" s="2">
        <f>IF('T3-2a. Foreign banks'!J109="Yes",0.5,0)</f>
        <v>0</v>
      </c>
      <c r="K109" s="2">
        <f>IF('T3-2a. Foreign banks'!K109="Yes",0.5,0)</f>
        <v>0</v>
      </c>
      <c r="L109" s="2">
        <f>IF('T3-2a. Foreign banks'!L109="Yes",0.5,0)</f>
        <v>0.5</v>
      </c>
    </row>
    <row r="110" spans="2:12" ht="12.75">
      <c r="B110" s="17" t="s">
        <v>221</v>
      </c>
      <c r="C110" s="2">
        <f>IF('T3-2a. Foreign banks'!C110="Yes",0.5,0)</f>
        <v>0</v>
      </c>
      <c r="D110" s="2">
        <f>IF('T3-2a. Foreign banks'!D110="Yes",0.5,0)</f>
        <v>0</v>
      </c>
      <c r="E110" s="2">
        <f>IF('T3-2a. Foreign banks'!E110="Yes",0.5,0)</f>
        <v>0</v>
      </c>
      <c r="F110" s="2">
        <f>IF('T3-2a. Foreign banks'!F110="Yes",0.5,0)</f>
        <v>0</v>
      </c>
      <c r="G110" s="2">
        <f>IF('T3-2a. Foreign banks'!G110="Yes",0.5,0)</f>
        <v>0</v>
      </c>
      <c r="H110" s="2">
        <f>IF('T3-2a. Foreign banks'!H110="Yes",0.5,0)</f>
        <v>0</v>
      </c>
      <c r="I110" s="2">
        <f>IF('T3-2a. Foreign banks'!I110="Yes",0.5,0)</f>
        <v>0.5</v>
      </c>
      <c r="J110" s="2">
        <f>IF('T3-2a. Foreign banks'!J110="Yes",0.5,0)</f>
        <v>0</v>
      </c>
      <c r="K110" s="2">
        <f>IF('T3-2a. Foreign banks'!K110="Yes",0.5,0)</f>
        <v>0</v>
      </c>
      <c r="L110" s="2">
        <f>IF('T3-2a. Foreign banks'!L110="Yes",0.5,0)</f>
        <v>0</v>
      </c>
    </row>
    <row r="111" spans="2:3" ht="12.75">
      <c r="B111" s="17" t="s">
        <v>212</v>
      </c>
      <c r="C111" s="2"/>
    </row>
    <row r="112" ht="12.75">
      <c r="B112" s="12" t="s">
        <v>207</v>
      </c>
    </row>
    <row r="113" ht="12.75">
      <c r="B113" s="12"/>
    </row>
    <row r="114" spans="2:3" ht="12.75">
      <c r="B114" s="4" t="s">
        <v>290</v>
      </c>
      <c r="C114" s="55"/>
    </row>
    <row r="115" ht="12.75">
      <c r="B115" s="12"/>
    </row>
    <row r="116" spans="1:12" ht="25.5">
      <c r="A116" s="5">
        <v>14</v>
      </c>
      <c r="B116" s="11" t="s">
        <v>291</v>
      </c>
      <c r="C116" s="2">
        <f>IF('T3-2a. Foreign banks'!C116="NA","",IF('T3-2a. Foreign banks'!C116="not allowed",1,IF('T3-2a. Foreign banks'!C116="Yes",1,0)))</f>
        <v>1</v>
      </c>
      <c r="D116" s="2">
        <f>IF('T3-2a. Foreign banks'!D116="NA","",IF('T3-2a. Foreign banks'!D116="not allowed",1,IF('T3-2a. Foreign banks'!D116="Yes",1,0)))</f>
        <v>1</v>
      </c>
      <c r="E116" s="2">
        <f>IF('T3-2a. Foreign banks'!E116="NA","",IF('T3-2a. Foreign banks'!E116="not allowed",1,IF('T3-2a. Foreign banks'!E116="Yes",1,0)))</f>
        <v>1</v>
      </c>
      <c r="F116" s="2">
        <f>IF('T3-2a. Foreign banks'!F116="NA","",IF('T3-2a. Foreign banks'!F116="not allowed",1,IF('T3-2a. Foreign banks'!F116="Yes",1,0)))</f>
        <v>1</v>
      </c>
      <c r="G116" s="2">
        <f>IF('T3-2a. Foreign banks'!G116="NA","",IF('T3-2a. Foreign banks'!G116="not allowed",1,IF('T3-2a. Foreign banks'!G116="Yes",1,0)))</f>
        <v>0</v>
      </c>
      <c r="H116" s="2">
        <f>IF('T3-2a. Foreign banks'!H116="NA","",IF('T3-2a. Foreign banks'!H116="not allowed",1,IF('T3-2a. Foreign banks'!H116="Yes",1,0)))</f>
        <v>1</v>
      </c>
      <c r="I116" s="2">
        <f>IF('T3-2a. Foreign banks'!I116="NA","",IF('T3-2a. Foreign banks'!I116="not allowed",1,IF('T3-2a. Foreign banks'!I116="Yes",1,0)))</f>
        <v>1</v>
      </c>
      <c r="J116" s="2">
        <f>IF('T3-2a. Foreign banks'!J116="NA","",IF('T3-2a. Foreign banks'!J116="not allowed",1,IF('T3-2a. Foreign banks'!J116="Yes",1,0)))</f>
        <v>0</v>
      </c>
      <c r="K116" s="2">
        <f>IF('T3-2a. Foreign banks'!K116="NA","",IF('T3-2a. Foreign banks'!K116="not allowed",1,IF('T3-2a. Foreign banks'!K116="Yes",1,0)))</f>
        <v>1</v>
      </c>
      <c r="L116" s="2">
        <f>IF('T3-2a. Foreign banks'!L116="NA","",IF('T3-2a. Foreign banks'!L116="not allowed",1,IF('T3-2a. Foreign banks'!L116="Yes",1,0)))</f>
        <v>1</v>
      </c>
    </row>
    <row r="117" spans="2:3" ht="12.75">
      <c r="B117" s="17" t="s">
        <v>214</v>
      </c>
      <c r="C117" s="2"/>
    </row>
    <row r="118" spans="2:3" ht="12.75">
      <c r="B118" s="17" t="s">
        <v>215</v>
      </c>
      <c r="C118" s="2"/>
    </row>
    <row r="119" spans="2:3" ht="12.75">
      <c r="B119" s="17" t="s">
        <v>216</v>
      </c>
      <c r="C119" s="2"/>
    </row>
    <row r="120" spans="2:3" ht="12.75">
      <c r="B120" s="17" t="s">
        <v>292</v>
      </c>
      <c r="C120" s="2"/>
    </row>
    <row r="121" spans="2:3" ht="12.75">
      <c r="B121" s="17" t="s">
        <v>217</v>
      </c>
      <c r="C121" s="2"/>
    </row>
    <row r="122" spans="2:3" ht="12.75">
      <c r="B122" s="17" t="s">
        <v>218</v>
      </c>
      <c r="C122" s="2"/>
    </row>
    <row r="123" ht="12.75">
      <c r="B123" s="12" t="s">
        <v>207</v>
      </c>
    </row>
    <row r="124" ht="12.75">
      <c r="B124" s="12"/>
    </row>
    <row r="125" spans="1:12" ht="12.75">
      <c r="A125" s="5">
        <v>15</v>
      </c>
      <c r="B125" s="1" t="s">
        <v>293</v>
      </c>
      <c r="C125" s="2">
        <f>IF('T3-2a. Foreign banks'!C125="NA","",IF('T3-2a. Foreign banks'!C125="not allowed",1,IF('T3-2a. Foreign banks'!C125="Yes",1,0)))</f>
        <v>0</v>
      </c>
      <c r="D125" s="2">
        <f>IF('T3-2a. Foreign banks'!D125="NA","",IF('T3-2a. Foreign banks'!D125="not allowed",1,IF('T3-2a. Foreign banks'!D125="Yes",1,0)))</f>
        <v>0</v>
      </c>
      <c r="E125" s="2">
        <f>IF('T3-2a. Foreign banks'!E125="NA","",IF('T3-2a. Foreign banks'!E125="not allowed",1,IF('T3-2a. Foreign banks'!E125="Yes",1,0)))</f>
        <v>0</v>
      </c>
      <c r="F125" s="2">
        <f>IF('T3-2a. Foreign banks'!F125="NA","",IF('T3-2a. Foreign banks'!F125="not allowed",1,IF('T3-2a. Foreign banks'!F125="Yes",1,0)))</f>
        <v>0</v>
      </c>
      <c r="G125" s="2">
        <f>IF('T3-2a. Foreign banks'!G125="NA","",IF('T3-2a. Foreign banks'!G125="not allowed",1,IF('T3-2a. Foreign banks'!G125="Yes",1,0)))</f>
        <v>0</v>
      </c>
      <c r="H125" s="2">
        <f>IF('T3-2a. Foreign banks'!H125="NA","",IF('T3-2a. Foreign banks'!H125="not allowed",1,IF('T3-2a. Foreign banks'!H125="Yes",1,0)))</f>
        <v>1</v>
      </c>
      <c r="I125" s="2">
        <f>IF('T3-2a. Foreign banks'!I125="NA","",IF('T3-2a. Foreign banks'!I125="not allowed",1,IF('T3-2a. Foreign banks'!I125="Yes",1,0)))</f>
        <v>1</v>
      </c>
      <c r="J125" s="2">
        <f>IF('T3-2a. Foreign banks'!J125="NA","",IF('T3-2a. Foreign banks'!J125="not allowed",1,IF('T3-2a. Foreign banks'!J125="Yes",1,0)))</f>
        <v>0</v>
      </c>
      <c r="K125" s="2">
        <f>IF('T3-2a. Foreign banks'!K125="NA","",IF('T3-2a. Foreign banks'!K125="not allowed",1,IF('T3-2a. Foreign banks'!K125="Yes",1,0)))</f>
        <v>0</v>
      </c>
      <c r="L125" s="2">
        <f>IF('T3-2a. Foreign banks'!L125="NA","",IF('T3-2a. Foreign banks'!L125="not allowed",1,IF('T3-2a. Foreign banks'!L125="Yes",1,0)))</f>
        <v>0</v>
      </c>
    </row>
    <row r="126" spans="2:3" ht="12.75">
      <c r="B126" s="17" t="s">
        <v>214</v>
      </c>
      <c r="C126" s="2"/>
    </row>
    <row r="127" spans="2:3" ht="12.75">
      <c r="B127" s="17" t="s">
        <v>215</v>
      </c>
      <c r="C127" s="2"/>
    </row>
    <row r="128" spans="2:3" ht="12.75">
      <c r="B128" s="17" t="s">
        <v>216</v>
      </c>
      <c r="C128" s="2"/>
    </row>
    <row r="129" spans="2:3" ht="12.75">
      <c r="B129" s="17" t="s">
        <v>292</v>
      </c>
      <c r="C129" s="2"/>
    </row>
    <row r="130" spans="2:3" ht="12.75">
      <c r="B130" s="17" t="s">
        <v>217</v>
      </c>
      <c r="C130" s="2"/>
    </row>
    <row r="131" spans="2:3" ht="12.75">
      <c r="B131" s="17" t="s">
        <v>218</v>
      </c>
      <c r="C131" s="2"/>
    </row>
    <row r="132" ht="12.75">
      <c r="B132" s="12" t="s">
        <v>207</v>
      </c>
    </row>
    <row r="133" ht="12.75">
      <c r="B133" s="12"/>
    </row>
    <row r="134" spans="1:12" ht="12.75">
      <c r="A134" s="5">
        <v>16</v>
      </c>
      <c r="B134" s="1" t="s">
        <v>301</v>
      </c>
      <c r="C134" s="2">
        <f>IF('T3-2a. Foreign banks'!C134="NA","",IF('T3-2a. Foreign banks'!C134="..","..",IF('T3-2a. Foreign banks'!C134="Not allowed",1,IF('T3-2a. Foreign banks'!C134&lt;31,0.75,IF('T3-2a. Foreign banks'!C134&lt;61,0.5,IF('T3-2a. Foreign banks'!C134&lt;91,0.25,0))))))</f>
        <v>0.75</v>
      </c>
      <c r="D134" s="2">
        <f>IF('T3-2a. Foreign banks'!D134="NA","",IF('T3-2a. Foreign banks'!D134="..","..",IF('T3-2a. Foreign banks'!D134="Not allowed",1,IF('T3-2a. Foreign banks'!D134&lt;31,0.75,IF('T3-2a. Foreign banks'!D134&lt;61,0.5,IF('T3-2a. Foreign banks'!D134&lt;91,0.25,0))))))</f>
        <v>0.75</v>
      </c>
      <c r="E134" s="2">
        <f>IF('T3-2a. Foreign banks'!E134="NA","",IF('T3-2a. Foreign banks'!E134="..","..",IF('T3-2a. Foreign banks'!E134="Not allowed",1,IF('T3-2a. Foreign banks'!E134&lt;31,0.75,IF('T3-2a. Foreign banks'!E134&lt;61,0.5,IF('T3-2a. Foreign banks'!E134&lt;91,0.25,0))))))</f>
        <v>0.5</v>
      </c>
      <c r="F134" s="2">
        <f>IF('T3-2a. Foreign banks'!F134="NA","",IF('T3-2a. Foreign banks'!F134="..","..",IF('T3-2a. Foreign banks'!F134="Not allowed",1,IF('T3-2a. Foreign banks'!F134&lt;31,0.75,IF('T3-2a. Foreign banks'!F134&lt;61,0.5,IF('T3-2a. Foreign banks'!F134&lt;91,0.25,0))))))</f>
        <v>0</v>
      </c>
      <c r="G134" s="2">
        <f>IF('T3-2a. Foreign banks'!G134="NA","",IF('T3-2a. Foreign banks'!G134="..","..",IF('T3-2a. Foreign banks'!G134="Not allowed",1,IF('T3-2a. Foreign banks'!G134&lt;31,0.75,IF('T3-2a. Foreign banks'!G134&lt;61,0.5,IF('T3-2a. Foreign banks'!G134&lt;91,0.25,0))))))</f>
        <v>0.25</v>
      </c>
      <c r="H134" s="2">
        <f>IF('T3-2a. Foreign banks'!H134="NA","",IF('T3-2a. Foreign banks'!H134="..","..",IF('T3-2a. Foreign banks'!H134="Not allowed",1,IF('T3-2a. Foreign banks'!H134&lt;31,0.75,IF('T3-2a. Foreign banks'!H134&lt;61,0.5,IF('T3-2a. Foreign banks'!H134&lt;91,0.25,0))))))</f>
        <v>0.75</v>
      </c>
      <c r="I134" s="2">
        <f>IF('T3-2a. Foreign banks'!I134="NA","",IF('T3-2a. Foreign banks'!I134="..","..",IF('T3-2a. Foreign banks'!I134="Not allowed",1,IF('T3-2a. Foreign banks'!I134&lt;31,0.75,IF('T3-2a. Foreign banks'!I134&lt;61,0.5,IF('T3-2a. Foreign banks'!I134&lt;91,0.25,0))))))</f>
        <v>0</v>
      </c>
      <c r="J134" s="2">
        <f>IF('T3-2a. Foreign banks'!J134="NA","",IF('T3-2a. Foreign banks'!J134="..","..",IF('T3-2a. Foreign banks'!J134="Not allowed",1,IF('T3-2a. Foreign banks'!J134&lt;31,0.75,IF('T3-2a. Foreign banks'!J134&lt;61,0.5,IF('T3-2a. Foreign banks'!J134&lt;91,0.25,0))))))</f>
        <v>0.5</v>
      </c>
      <c r="K134" s="2">
        <f>IF('T3-2a. Foreign banks'!K134="NA","",IF('T3-2a. Foreign banks'!K134="..","..",IF('T3-2a. Foreign banks'!K134="Not allowed",1,IF('T3-2a. Foreign banks'!K134&lt;31,0.75,IF('T3-2a. Foreign banks'!K134&lt;61,0.5,IF('T3-2a. Foreign banks'!K134&lt;91,0.25,0))))))</f>
        <v>0.25</v>
      </c>
      <c r="L134" s="2">
        <f>IF('T3-2a. Foreign banks'!L134="NA","",IF('T3-2a. Foreign banks'!L134="..","..",IF('T3-2a. Foreign banks'!L134="Not allowed",1,IF('T3-2a. Foreign banks'!L134&lt;31,0.75,IF('T3-2a. Foreign banks'!L134&lt;61,0.5,IF('T3-2a. Foreign banks'!L134&lt;91,0.25,0))))))</f>
        <v>0.25</v>
      </c>
    </row>
    <row r="135" spans="2:12" ht="12.75">
      <c r="B135" s="11" t="s">
        <v>300</v>
      </c>
      <c r="C135" s="2">
        <f>IF('T3-2a. Foreign banks'!C135="NA","",IF('T3-2a. Foreign banks'!C135="..","..",IF('T3-2a. Foreign banks'!C135="Not allowed",1,IF('T3-2a. Foreign banks'!C135&lt;1.01,0.8,IF('T3-2a. Foreign banks'!C135&lt;2.01,0.6,IF('T3-2a. Foreign banks'!C135&lt;3.01,0.4,IF('T3-2a. Foreign banks'!C135&lt;4.01,0.2,0)))))))</f>
        <v>0.6</v>
      </c>
      <c r="D135" s="2">
        <f>IF('T3-2a. Foreign banks'!D135="NA","",IF('T3-2a. Foreign banks'!D135="..","..",IF('T3-2a. Foreign banks'!D135="Not allowed",1,IF('T3-2a. Foreign banks'!D135&lt;1.01,0.8,IF('T3-2a. Foreign banks'!D135&lt;2.01,0.6,IF('T3-2a. Foreign banks'!D135&lt;3.01,0.4,IF('T3-2a. Foreign banks'!D135&lt;4.01,0.2,0)))))))</f>
        <v>0.8</v>
      </c>
      <c r="E135" s="2">
        <f>IF('T3-2a. Foreign banks'!E135="NA","",IF('T3-2a. Foreign banks'!E135="..","..",IF('T3-2a. Foreign banks'!E135="Not allowed",1,IF('T3-2a. Foreign banks'!E135&lt;1.01,0.8,IF('T3-2a. Foreign banks'!E135&lt;2.01,0.6,IF('T3-2a. Foreign banks'!E135&lt;3.01,0.4,IF('T3-2a. Foreign banks'!E135&lt;4.01,0.2,0)))))))</f>
        <v>0</v>
      </c>
      <c r="F135" s="2">
        <f>IF('T3-2a. Foreign banks'!F135="NA","",IF('T3-2a. Foreign banks'!F135="..","..",IF('T3-2a. Foreign banks'!F135="Not allowed",1,IF('T3-2a. Foreign banks'!F135&lt;1.01,0.8,IF('T3-2a. Foreign banks'!F135&lt;2.01,0.6,IF('T3-2a. Foreign banks'!F135&lt;3.01,0.4,IF('T3-2a. Foreign banks'!F135&lt;4.01,0.2,0)))))))</f>
        <v>0</v>
      </c>
      <c r="G135" s="2">
        <f>IF('T3-2a. Foreign banks'!G135="NA","",IF('T3-2a. Foreign banks'!G135="..","..",IF('T3-2a. Foreign banks'!G135="Not allowed",1,IF('T3-2a. Foreign banks'!G135&lt;1.01,0.8,IF('T3-2a. Foreign banks'!G135&lt;2.01,0.6,IF('T3-2a. Foreign banks'!G135&lt;3.01,0.4,IF('T3-2a. Foreign banks'!G135&lt;4.01,0.2,0)))))))</f>
        <v>0</v>
      </c>
      <c r="H135" s="2">
        <f>IF('T3-2a. Foreign banks'!H135="NA","",IF('T3-2a. Foreign banks'!H135="..","..",IF('T3-2a. Foreign banks'!H135="Not allowed",1,IF('T3-2a. Foreign banks'!H135&lt;1.01,0.8,IF('T3-2a. Foreign banks'!H135&lt;2.01,0.6,IF('T3-2a. Foreign banks'!H135&lt;3.01,0.4,IF('T3-2a. Foreign banks'!H135&lt;4.01,0.2,0)))))))</f>
        <v>0.8</v>
      </c>
      <c r="I135" s="2">
        <f>IF('T3-2a. Foreign banks'!I135="NA","",IF('T3-2a. Foreign banks'!I135="..","..",IF('T3-2a. Foreign banks'!I135="Not allowed",1,IF('T3-2a. Foreign banks'!I135&lt;1.01,0.8,IF('T3-2a. Foreign banks'!I135&lt;2.01,0.6,IF('T3-2a. Foreign banks'!I135&lt;3.01,0.4,IF('T3-2a. Foreign banks'!I135&lt;4.01,0.2,0)))))))</f>
        <v>0</v>
      </c>
      <c r="J135" s="2">
        <f>IF('T3-2a. Foreign banks'!J135="NA","",IF('T3-2a. Foreign banks'!J135="..","..",IF('T3-2a. Foreign banks'!J135="Not allowed",1,IF('T3-2a. Foreign banks'!J135&lt;1.01,0.8,IF('T3-2a. Foreign banks'!J135&lt;2.01,0.6,IF('T3-2a. Foreign banks'!J135&lt;3.01,0.4,IF('T3-2a. Foreign banks'!J135&lt;4.01,0.2,0)))))))</f>
        <v>0.6</v>
      </c>
      <c r="K135" s="2">
        <f>IF('T3-2a. Foreign banks'!K135="NA","",IF('T3-2a. Foreign banks'!K135="..","..",IF('T3-2a. Foreign banks'!K135="Not allowed",1,IF('T3-2a. Foreign banks'!K135&lt;1.01,0.8,IF('T3-2a. Foreign banks'!K135&lt;2.01,0.6,IF('T3-2a. Foreign banks'!K135&lt;3.01,0.4,IF('T3-2a. Foreign banks'!K135&lt;4.01,0.2,0)))))))</f>
        <v>0.8</v>
      </c>
      <c r="L135" s="2">
        <f>IF('T3-2a. Foreign banks'!L135="NA","",IF('T3-2a. Foreign banks'!L135="..","..",IF('T3-2a. Foreign banks'!L135="Not allowed",1,IF('T3-2a. Foreign banks'!L135&lt;1.01,0.8,IF('T3-2a. Foreign banks'!L135&lt;2.01,0.6,IF('T3-2a. Foreign banks'!L135&lt;3.01,0.4,IF('T3-2a. Foreign banks'!L135&lt;4.01,0.2,0)))))))</f>
        <v>0.4</v>
      </c>
    </row>
    <row r="136" ht="12.75">
      <c r="B136" s="12" t="s">
        <v>207</v>
      </c>
    </row>
    <row r="137" ht="12.75">
      <c r="B137" s="12"/>
    </row>
    <row r="138" spans="2:3" ht="12.75">
      <c r="B138" s="1" t="s">
        <v>302</v>
      </c>
      <c r="C138" s="2"/>
    </row>
    <row r="139" ht="12.75">
      <c r="B139" s="12"/>
    </row>
    <row r="140" spans="1:3" ht="12.75">
      <c r="A140" s="5" t="s">
        <v>304</v>
      </c>
      <c r="B140" s="1" t="s">
        <v>124</v>
      </c>
      <c r="C140" s="2"/>
    </row>
    <row r="141" spans="2:3" ht="12.75">
      <c r="B141" s="17" t="s">
        <v>303</v>
      </c>
      <c r="C141" s="2"/>
    </row>
    <row r="142" spans="2:12" ht="12.75">
      <c r="B142" s="17" t="s">
        <v>222</v>
      </c>
      <c r="C142" s="2">
        <f>IF('T3-2a. Foreign banks'!C142="..","..",IF('T3-2a. Foreign banks'!C142="NA",0.75,(100-'T3-2a. Foreign banks'!C142)/100))</f>
        <v>0</v>
      </c>
      <c r="D142" s="2">
        <f>IF('T3-2a. Foreign banks'!D142="..","..",IF('T3-2a. Foreign banks'!D142="NA",0.75,(100-'T3-2a. Foreign banks'!D142)/100))</f>
        <v>0</v>
      </c>
      <c r="E142" s="2">
        <f>IF('T3-2a. Foreign banks'!E142="..","..",IF('T3-2a. Foreign banks'!E142="NA",0.75,(100-'T3-2a. Foreign banks'!E142)/100))</f>
        <v>0.01</v>
      </c>
      <c r="F142" s="2">
        <f>IF('T3-2a. Foreign banks'!F142="..","..",IF('T3-2a. Foreign banks'!F142="NA",0.75,(100-'T3-2a. Foreign banks'!F142)/100))</f>
        <v>0.75</v>
      </c>
      <c r="G142" s="2">
        <f>IF('T3-2a. Foreign banks'!G142="..","..",IF('T3-2a. Foreign banks'!G142="NA",0.75,(100-'T3-2a. Foreign banks'!G142)/100))</f>
        <v>0.7</v>
      </c>
      <c r="H142" s="2">
        <f>IF('T3-2a. Foreign banks'!H142="..","..",IF('T3-2a. Foreign banks'!H142="NA",0.75,(100-'T3-2a. Foreign banks'!H142)/100))</f>
        <v>1</v>
      </c>
      <c r="I142" s="2">
        <f>IF('T3-2a. Foreign banks'!I142="..","..",IF('T3-2a. Foreign banks'!I142="NA",0.75,(100-'T3-2a. Foreign banks'!I142)/100))</f>
        <v>0.6</v>
      </c>
      <c r="J142" s="2">
        <f>IF('T3-2a. Foreign banks'!J142="..","..",IF('T3-2a. Foreign banks'!J142="NA",0.75,(100-'T3-2a. Foreign banks'!J142)/100))</f>
        <v>0</v>
      </c>
      <c r="K142" s="2">
        <f>IF('T3-2a. Foreign banks'!K142="..","..",IF('T3-2a. Foreign banks'!K142="NA",0.75,(100-'T3-2a. Foreign banks'!K142)/100))</f>
        <v>0.51</v>
      </c>
      <c r="L142" s="2">
        <f>IF('T3-2a. Foreign banks'!L142="..","..",IF('T3-2a. Foreign banks'!L142="NA",0.75,(100-'T3-2a. Foreign banks'!L142)/100))</f>
        <v>0.7</v>
      </c>
    </row>
    <row r="143" spans="2:3" ht="12.75">
      <c r="B143" s="17" t="s">
        <v>223</v>
      </c>
      <c r="C143" s="2"/>
    </row>
    <row r="144" spans="2:12" ht="12.75">
      <c r="B144" s="17" t="s">
        <v>222</v>
      </c>
      <c r="C144" s="2">
        <f>IF('T3-2a. Foreign banks'!C144="..","..",IF('T3-2a. Foreign banks'!C144="NA",0.75,(100-'T3-2a. Foreign banks'!C144)/100))</f>
        <v>0</v>
      </c>
      <c r="D144" s="2">
        <f>IF('T3-2a. Foreign banks'!D144="..","..",IF('T3-2a. Foreign banks'!D144="NA",0.75,(100-'T3-2a. Foreign banks'!D144)/100))</f>
        <v>0</v>
      </c>
      <c r="E144" s="2">
        <f>IF('T3-2a. Foreign banks'!E144="..","..",IF('T3-2a. Foreign banks'!E144="NA",0.75,(100-'T3-2a. Foreign banks'!E144)/100))</f>
        <v>0.01</v>
      </c>
      <c r="F144" s="2">
        <f>IF('T3-2a. Foreign banks'!F144="..","..",IF('T3-2a. Foreign banks'!F144="NA",0.75,(100-'T3-2a. Foreign banks'!F144)/100))</f>
        <v>0.75</v>
      </c>
      <c r="G144" s="2">
        <f>IF('T3-2a. Foreign banks'!G144="..","..",IF('T3-2a. Foreign banks'!G144="NA",0.75,(100-'T3-2a. Foreign banks'!G144)/100))</f>
        <v>0.7</v>
      </c>
      <c r="H144" s="2">
        <f>IF('T3-2a. Foreign banks'!H144="..","..",IF('T3-2a. Foreign banks'!H144="NA",0.75,(100-'T3-2a. Foreign banks'!H144)/100))</f>
        <v>1</v>
      </c>
      <c r="I144" s="2">
        <f>IF('T3-2a. Foreign banks'!I144="..","..",IF('T3-2a. Foreign banks'!I144="NA",0.75,(100-'T3-2a. Foreign banks'!I144)/100))</f>
        <v>0.6</v>
      </c>
      <c r="J144" s="2">
        <f>IF('T3-2a. Foreign banks'!J144="..","..",IF('T3-2a. Foreign banks'!J144="NA",0.75,(100-'T3-2a. Foreign banks'!J144)/100))</f>
        <v>0</v>
      </c>
      <c r="K144" s="2">
        <f>IF('T3-2a. Foreign banks'!K144="..","..",IF('T3-2a. Foreign banks'!K144="NA",0.75,(100-'T3-2a. Foreign banks'!K144)/100))</f>
        <v>0.51</v>
      </c>
      <c r="L144" s="2">
        <f>IF('T3-2a. Foreign banks'!L144="..","..",IF('T3-2a. Foreign banks'!L144="NA",0.75,(100-'T3-2a. Foreign banks'!L144)/100))</f>
        <v>0.7</v>
      </c>
    </row>
    <row r="145" ht="12.75">
      <c r="B145" s="12" t="s">
        <v>207</v>
      </c>
    </row>
    <row r="146" ht="12.75">
      <c r="B146" s="12"/>
    </row>
    <row r="147" spans="1:3" ht="12.75">
      <c r="A147" s="5">
        <v>19</v>
      </c>
      <c r="B147" s="1" t="s">
        <v>306</v>
      </c>
      <c r="C147" s="2"/>
    </row>
    <row r="148" spans="2:12" ht="12.75">
      <c r="B148" s="17" t="s">
        <v>307</v>
      </c>
      <c r="C148" s="2">
        <f>IF('T3-2a. Foreign banks'!C147="Not allowed",1,IF('T3-2a. Foreign banks'!C148="Yes",1,0))</f>
        <v>0</v>
      </c>
      <c r="D148" s="2">
        <f>IF('T3-2a. Foreign banks'!D147="Not allowed",1,IF('T3-2a. Foreign banks'!D148="Yes",1,0))</f>
        <v>0</v>
      </c>
      <c r="E148" s="2">
        <f>IF('T3-2a. Foreign banks'!E147="Not allowed",1,IF('T3-2a. Foreign banks'!E148="Yes",1,0))</f>
        <v>0</v>
      </c>
      <c r="F148" s="2">
        <f>IF('T3-2a. Foreign banks'!F147="Not allowed",1,IF('T3-2a. Foreign banks'!F148="Yes",1,0))</f>
        <v>0</v>
      </c>
      <c r="G148" s="2">
        <f>IF('T3-2a. Foreign banks'!G147="Not allowed",1,IF('T3-2a. Foreign banks'!G148="Yes",1,0))</f>
        <v>1</v>
      </c>
      <c r="H148" s="2">
        <f>IF('T3-2a. Foreign banks'!H147="Not allowed",1,IF('T3-2a. Foreign banks'!H148="Yes",1,0))</f>
        <v>1</v>
      </c>
      <c r="I148" s="2">
        <f>IF('T3-2a. Foreign banks'!I147="Not allowed",1,IF('T3-2a. Foreign banks'!I148="Yes",1,0))</f>
        <v>0</v>
      </c>
      <c r="J148" s="2">
        <f>IF('T3-2a. Foreign banks'!J147="Not allowed",1,IF('T3-2a. Foreign banks'!J148="Yes",1,0))</f>
        <v>0</v>
      </c>
      <c r="K148" s="2">
        <f>IF('T3-2a. Foreign banks'!K147="Not allowed",1,IF('T3-2a. Foreign banks'!K148="Yes",1,0))</f>
        <v>1</v>
      </c>
      <c r="L148" s="2">
        <f>IF('T3-2a. Foreign banks'!L147="Not allowed",1,IF('T3-2a. Foreign banks'!L148="Yes",1,0))</f>
        <v>0</v>
      </c>
    </row>
    <row r="149" spans="2:12" ht="12.75">
      <c r="B149" s="17" t="s">
        <v>308</v>
      </c>
      <c r="C149" s="2">
        <f>IF('T3-2a. Foreign banks'!C149="Yes",0.5,0)</f>
        <v>0</v>
      </c>
      <c r="D149" s="2">
        <f>IF('T3-2a. Foreign banks'!D149="Yes",0.5,0)</f>
        <v>0</v>
      </c>
      <c r="E149" s="2">
        <f>IF('T3-2a. Foreign banks'!E149="Yes",0.5,0)</f>
        <v>0.5</v>
      </c>
      <c r="F149" s="2">
        <f>IF('T3-2a. Foreign banks'!F149="Yes",0.5,0)</f>
        <v>0</v>
      </c>
      <c r="G149" s="2">
        <f>IF('T3-2a. Foreign banks'!G149="Yes",0.5,0)</f>
        <v>0</v>
      </c>
      <c r="H149" s="2">
        <f>IF('T3-2a. Foreign banks'!H149="Yes",0.5,0)</f>
        <v>0</v>
      </c>
      <c r="I149" s="2">
        <f>IF('T3-2a. Foreign banks'!I149="Yes",0.5,0)</f>
        <v>0.5</v>
      </c>
      <c r="J149" s="2">
        <f>IF('T3-2a. Foreign banks'!J149="Yes",0.5,0)</f>
        <v>0.5</v>
      </c>
      <c r="K149" s="2">
        <f>IF('T3-2a. Foreign banks'!K149="Yes",0.5,0)</f>
        <v>0</v>
      </c>
      <c r="L149" s="2">
        <f>IF('T3-2a. Foreign banks'!L149="Yes",0.5,0)</f>
        <v>0</v>
      </c>
    </row>
    <row r="150" spans="2:12" ht="12.75">
      <c r="B150" s="17" t="s">
        <v>8</v>
      </c>
      <c r="C150" s="2">
        <f>IF('T3-2a. Foreign banks'!C150="Yes",0.25,0)</f>
        <v>0.25</v>
      </c>
      <c r="D150" s="2">
        <f>IF('T3-2a. Foreign banks'!D150="Yes",0.25,0)</f>
        <v>0.25</v>
      </c>
      <c r="E150" s="2">
        <f>IF('T3-2a. Foreign banks'!E150="Yes",0.25,0)</f>
        <v>0</v>
      </c>
      <c r="F150" s="2">
        <f>IF('T3-2a. Foreign banks'!F150="Yes",0.25,0)</f>
        <v>0</v>
      </c>
      <c r="G150" s="2">
        <f>IF('T3-2a. Foreign banks'!G150="Yes",0.25,0)</f>
        <v>0</v>
      </c>
      <c r="H150" s="2">
        <f>IF('T3-2a. Foreign banks'!H150="Yes",0.25,0)</f>
        <v>0</v>
      </c>
      <c r="I150" s="2">
        <f>IF('T3-2a. Foreign banks'!I150="Yes",0.25,0)</f>
        <v>0</v>
      </c>
      <c r="J150" s="2">
        <f>IF('T3-2a. Foreign banks'!J150="Yes",0.25,0)</f>
        <v>0</v>
      </c>
      <c r="K150" s="2">
        <f>IF('T3-2a. Foreign banks'!K150="Yes",0.25,0)</f>
        <v>0</v>
      </c>
      <c r="L150" s="2">
        <f>IF('T3-2a. Foreign banks'!L150="Yes",0.25,0)</f>
        <v>0.25</v>
      </c>
    </row>
    <row r="151" spans="2:3" ht="12.75">
      <c r="B151" s="17" t="s">
        <v>9</v>
      </c>
      <c r="C151" s="2"/>
    </row>
    <row r="152" ht="12.75">
      <c r="B152" s="12" t="s">
        <v>207</v>
      </c>
    </row>
    <row r="154" spans="2:3" ht="12.75">
      <c r="B154" s="1" t="s">
        <v>10</v>
      </c>
      <c r="C154" s="2"/>
    </row>
    <row r="155" ht="12.75">
      <c r="B155" s="12"/>
    </row>
    <row r="156" spans="2:3" ht="12.75">
      <c r="B156" s="22" t="s">
        <v>11</v>
      </c>
      <c r="C156" s="55"/>
    </row>
    <row r="157" ht="12.75">
      <c r="B157" s="12"/>
    </row>
    <row r="158" spans="1:3" ht="12.75">
      <c r="A158" s="5" t="s">
        <v>16</v>
      </c>
      <c r="B158" s="1" t="s">
        <v>12</v>
      </c>
      <c r="C158" s="2"/>
    </row>
    <row r="159" spans="2:3" ht="12.75">
      <c r="B159" s="17" t="s">
        <v>13</v>
      </c>
      <c r="C159" s="2"/>
    </row>
    <row r="160" spans="2:3" ht="12.75">
      <c r="B160" s="17" t="s">
        <v>14</v>
      </c>
      <c r="C160" s="2"/>
    </row>
    <row r="161" spans="2:3" ht="12.75">
      <c r="B161" s="17" t="s">
        <v>15</v>
      </c>
      <c r="C161" s="2"/>
    </row>
    <row r="162" spans="2:3" ht="12.75">
      <c r="B162" s="17" t="s">
        <v>17</v>
      </c>
      <c r="C162" s="2"/>
    </row>
    <row r="163" ht="12.75">
      <c r="B163" s="12" t="s">
        <v>207</v>
      </c>
    </row>
    <row r="164" ht="12.75">
      <c r="B164" s="12"/>
    </row>
    <row r="165" spans="1:3" ht="12.75">
      <c r="A165" s="5" t="s">
        <v>22</v>
      </c>
      <c r="B165" s="1" t="s">
        <v>18</v>
      </c>
      <c r="C165" s="2"/>
    </row>
    <row r="166" spans="2:3" ht="12.75">
      <c r="B166" s="17" t="s">
        <v>19</v>
      </c>
      <c r="C166" s="2"/>
    </row>
    <row r="167" spans="2:8" ht="12.75">
      <c r="B167" s="17" t="s">
        <v>20</v>
      </c>
      <c r="C167" s="23"/>
      <c r="H167" s="19"/>
    </row>
    <row r="168" spans="2:3" ht="12.75">
      <c r="B168" s="17" t="s">
        <v>21</v>
      </c>
      <c r="C168" s="2"/>
    </row>
    <row r="169" ht="12.75">
      <c r="B169" s="12" t="s">
        <v>207</v>
      </c>
    </row>
    <row r="170" ht="12.75">
      <c r="B170" s="12"/>
    </row>
    <row r="171" spans="2:3" ht="12.75">
      <c r="B171" s="4" t="s">
        <v>23</v>
      </c>
      <c r="C171" s="55"/>
    </row>
    <row r="172" ht="12.75">
      <c r="B172" s="12"/>
    </row>
    <row r="173" spans="1:3" ht="12.75">
      <c r="A173" s="5" t="s">
        <v>25</v>
      </c>
      <c r="B173" s="1" t="s">
        <v>24</v>
      </c>
      <c r="C173" s="2"/>
    </row>
    <row r="174" spans="2:3" ht="12.75">
      <c r="B174" s="1" t="s">
        <v>26</v>
      </c>
      <c r="C174" s="2"/>
    </row>
    <row r="175" spans="2:3" ht="12.75">
      <c r="B175" s="1" t="s">
        <v>27</v>
      </c>
      <c r="C175" s="2"/>
    </row>
    <row r="176" spans="2:3" ht="12.75">
      <c r="B176" s="1" t="s">
        <v>28</v>
      </c>
      <c r="C176" s="2"/>
    </row>
    <row r="177" spans="2:3" ht="12.75">
      <c r="B177" s="1" t="s">
        <v>29</v>
      </c>
      <c r="C177" s="2"/>
    </row>
    <row r="178" spans="2:3" ht="12.75">
      <c r="B178" s="12" t="s">
        <v>207</v>
      </c>
      <c r="C178" s="2"/>
    </row>
    <row r="179" ht="12.75">
      <c r="B179" s="12"/>
    </row>
    <row r="180" spans="1:2" ht="25.5">
      <c r="A180" s="5">
        <v>23</v>
      </c>
      <c r="B180" s="11" t="s">
        <v>309</v>
      </c>
    </row>
    <row r="181" spans="2:3" ht="12.75">
      <c r="B181" s="17" t="s">
        <v>30</v>
      </c>
      <c r="C181" s="2"/>
    </row>
    <row r="182" spans="2:3" ht="12.75">
      <c r="B182" s="17" t="s">
        <v>31</v>
      </c>
      <c r="C182" s="2"/>
    </row>
    <row r="183" spans="2:3" ht="12.75">
      <c r="B183" s="17" t="s">
        <v>32</v>
      </c>
      <c r="C183" s="2"/>
    </row>
    <row r="184" spans="2:3" ht="12.75">
      <c r="B184" s="17" t="s">
        <v>33</v>
      </c>
      <c r="C184" s="2"/>
    </row>
    <row r="185" spans="2:6" ht="12.75">
      <c r="B185" s="17" t="s">
        <v>213</v>
      </c>
      <c r="C185" s="2"/>
      <c r="F185" s="2"/>
    </row>
    <row r="186" spans="2:6" ht="12.75">
      <c r="B186" s="12" t="s">
        <v>207</v>
      </c>
      <c r="F186" s="2"/>
    </row>
    <row r="188" spans="1:3" ht="12.75">
      <c r="A188" s="5" t="s">
        <v>34</v>
      </c>
      <c r="B188" s="1" t="s">
        <v>310</v>
      </c>
      <c r="C188" s="2"/>
    </row>
    <row r="189" spans="2:3" ht="12.75">
      <c r="B189" s="17" t="s">
        <v>224</v>
      </c>
      <c r="C189" s="2"/>
    </row>
    <row r="190" spans="2:12" ht="12.75">
      <c r="B190" s="17" t="s">
        <v>225</v>
      </c>
      <c r="C190" s="2">
        <f>IF('T3-2a. Foreign banks'!C190="Yes",1,0)</f>
        <v>1</v>
      </c>
      <c r="D190" s="2">
        <f>IF('T3-2a. Foreign banks'!D190="Yes",1,0)</f>
        <v>0</v>
      </c>
      <c r="E190" s="2">
        <f>IF('T3-2a. Foreign banks'!E190="Yes",1,0)</f>
        <v>0</v>
      </c>
      <c r="F190" s="2">
        <f>IF('T3-2a. Foreign banks'!F190="Yes",1,0)</f>
        <v>0</v>
      </c>
      <c r="G190" s="2">
        <f>IF('T3-2a. Foreign banks'!G190="Yes",1,0)</f>
        <v>1</v>
      </c>
      <c r="H190" s="2">
        <f>IF('T3-2a. Foreign banks'!H190="Yes",1,0)</f>
        <v>1</v>
      </c>
      <c r="I190" s="2">
        <f>IF('T3-2a. Foreign banks'!I190="Yes",1,0)</f>
        <v>0</v>
      </c>
      <c r="J190" s="2">
        <f>IF('T3-2a. Foreign banks'!J190="Yes",1,0)</f>
        <v>0</v>
      </c>
      <c r="K190" s="2">
        <f>IF('T3-2a. Foreign banks'!K190="Yes",1,0)</f>
        <v>1</v>
      </c>
      <c r="L190" s="2">
        <f>IF('T3-2a. Foreign banks'!L190="Yes",1,0)</f>
        <v>0</v>
      </c>
    </row>
    <row r="191" spans="2:3" ht="12.75">
      <c r="B191" s="17" t="s">
        <v>226</v>
      </c>
      <c r="C191" s="2"/>
    </row>
    <row r="192" spans="2:3" ht="12.75">
      <c r="B192" s="17" t="s">
        <v>213</v>
      </c>
      <c r="C192" s="2"/>
    </row>
    <row r="193" ht="12.75">
      <c r="B193" s="12" t="s">
        <v>207</v>
      </c>
    </row>
    <row r="194" ht="12.75">
      <c r="B194" s="12"/>
    </row>
    <row r="195" spans="1:12" ht="12.75">
      <c r="A195" s="5">
        <v>25</v>
      </c>
      <c r="B195" s="1" t="s">
        <v>194</v>
      </c>
      <c r="C195" s="2">
        <f>IF('T3-2a. Foreign banks'!C195="NA","",IF('T3-2a. Foreign banks'!C195="Not allowed",1,IF('T3-2a. Foreign banks'!C195="Yes",1,0)))</f>
        <v>1</v>
      </c>
      <c r="D195" s="2">
        <f>IF('T3-2a. Foreign banks'!D195="NA","",IF('T3-2a. Foreign banks'!D195="Not allowed",1,IF('T3-2a. Foreign banks'!D195="Yes",1,0)))</f>
        <v>0</v>
      </c>
      <c r="E195" s="2">
        <f>IF('T3-2a. Foreign banks'!E195="NA","",IF('T3-2a. Foreign banks'!E195="Not allowed",1,IF('T3-2a. Foreign banks'!E195="Yes",1,0)))</f>
        <v>0</v>
      </c>
      <c r="F195" s="2">
        <f>IF('T3-2a. Foreign banks'!F195="NA","",IF('T3-2a. Foreign banks'!F195="Not allowed",1,IF('T3-2a. Foreign banks'!F195="Yes",1,0)))</f>
        <v>0</v>
      </c>
      <c r="G195" s="2">
        <f>IF('T3-2a. Foreign banks'!G195="NA","",IF('T3-2a. Foreign banks'!G195="Not allowed",1,IF('T3-2a. Foreign banks'!G195="Yes",1,0)))</f>
        <v>0</v>
      </c>
      <c r="H195" s="2">
        <f>IF('T3-2a. Foreign banks'!H195="NA","",IF('T3-2a. Foreign banks'!H195="Not allowed",1,IF('T3-2a. Foreign banks'!H195="Yes",1,0)))</f>
        <v>1</v>
      </c>
      <c r="I195" s="2">
        <f>IF('T3-2a. Foreign banks'!I195="NA","",IF('T3-2a. Foreign banks'!I195="Not allowed",1,IF('T3-2a. Foreign banks'!I195="Yes",1,0)))</f>
        <v>0</v>
      </c>
      <c r="J195" s="2">
        <f>IF('T3-2a. Foreign banks'!J195="NA","",IF('T3-2a. Foreign banks'!J195="Not allowed",1,IF('T3-2a. Foreign banks'!J195="Yes",1,0)))</f>
        <v>0</v>
      </c>
      <c r="K195" s="2">
        <f>IF('T3-2a. Foreign banks'!K195="NA","",IF('T3-2a. Foreign banks'!K195="Not allowed",1,IF('T3-2a. Foreign banks'!K195="Yes",1,0)))</f>
        <v>1</v>
      </c>
      <c r="L195" s="2">
        <f>IF('T3-2a. Foreign banks'!L195="NA","",IF('T3-2a. Foreign banks'!L195="Not allowed",1,IF('T3-2a. Foreign banks'!L195="Yes",1,0)))</f>
        <v>0</v>
      </c>
    </row>
    <row r="196" spans="2:3" ht="12.75">
      <c r="B196" s="1" t="s">
        <v>195</v>
      </c>
      <c r="C196" s="2"/>
    </row>
    <row r="197" ht="12.75">
      <c r="B197" s="12" t="s">
        <v>207</v>
      </c>
    </row>
    <row r="198" spans="2:3" ht="12.75">
      <c r="B198" s="10"/>
      <c r="C198" s="10"/>
    </row>
    <row r="199" spans="1:3" ht="12.75">
      <c r="A199" s="5">
        <v>26</v>
      </c>
      <c r="B199" s="1" t="s">
        <v>311</v>
      </c>
      <c r="C199" s="2"/>
    </row>
    <row r="200" spans="2:12" ht="12.75">
      <c r="B200" s="17" t="s">
        <v>196</v>
      </c>
      <c r="C200" s="2">
        <f>IF('T3-2a. Foreign banks'!C199="Not allowed",1,IF('T3-2a. Foreign banks'!C200="Set",1/3,IF('T3-2a. Foreign banks'!C200="Approved",1/6,0)))</f>
        <v>0</v>
      </c>
      <c r="D200" s="2">
        <f>IF('T3-2a. Foreign banks'!D199="Not allowed",1,IF('T3-2a. Foreign banks'!D200="Set",1/3,IF('T3-2a. Foreign banks'!D200="Approved",1/6,0)))</f>
        <v>0.16666666666666666</v>
      </c>
      <c r="E200" s="2">
        <f>IF('T3-2a. Foreign banks'!E199="Not allowed",1,IF('T3-2a. Foreign banks'!E200="Set",1/3,IF('T3-2a. Foreign banks'!E200="Approved",1/6,0)))</f>
        <v>0</v>
      </c>
      <c r="F200" s="2">
        <f>IF('T3-2a. Foreign banks'!F199="Not allowed",1,IF('T3-2a. Foreign banks'!F200="Set",1/3,IF('T3-2a. Foreign banks'!F200="Approved",1/6,0)))</f>
        <v>0</v>
      </c>
      <c r="G200" s="2">
        <f>IF('T3-2a. Foreign banks'!G199="Not allowed",1,IF('T3-2a. Foreign banks'!G200="Set",1/3,IF('T3-2a. Foreign banks'!G200="Approved",1/6,0)))</f>
        <v>0.16666666666666666</v>
      </c>
      <c r="H200" s="2">
        <f>IF('T3-2a. Foreign banks'!H199="Not allowed",1,IF('T3-2a. Foreign banks'!H200="Set",1/3,IF('T3-2a. Foreign banks'!H200="Approved",1/6,0)))</f>
        <v>1</v>
      </c>
      <c r="I200" s="2">
        <f>IF('T3-2a. Foreign banks'!I199="Not allowed",1,IF('T3-2a. Foreign banks'!I200="Set",1/3,IF('T3-2a. Foreign banks'!I200="Approved",1/6,0)))</f>
        <v>0</v>
      </c>
      <c r="J200" s="2">
        <f>IF('T3-2a. Foreign banks'!J199="Not allowed",1,IF('T3-2a. Foreign banks'!J200="Set",1/3,IF('T3-2a. Foreign banks'!J200="Approved",1/6,0)))</f>
        <v>0.16666666666666666</v>
      </c>
      <c r="K200" s="2">
        <f>IF('T3-2a. Foreign banks'!K199="Not allowed",1,IF('T3-2a. Foreign banks'!K200="Set",1/3,IF('T3-2a. Foreign banks'!K200="Approved",1/6,0)))</f>
        <v>0</v>
      </c>
      <c r="L200" s="2">
        <f>IF('T3-2a. Foreign banks'!L199="Not allowed",1,IF('T3-2a. Foreign banks'!L200="Set",1/3,IF('T3-2a. Foreign banks'!L200="Approved",1/6,0)))</f>
        <v>0.3333333333333333</v>
      </c>
    </row>
    <row r="201" spans="2:12" ht="12.75">
      <c r="B201" s="17" t="s">
        <v>197</v>
      </c>
      <c r="C201" s="2">
        <f>IF('T3-2a. Foreign banks'!C201="Set",1/3,IF('T3-2a. Foreign banks'!C201="Approved",1/6,0))</f>
        <v>0</v>
      </c>
      <c r="D201" s="2">
        <f>IF('T3-2a. Foreign banks'!D201="Set",1/3,IF('T3-2a. Foreign banks'!D201="Approved",1/6,0))</f>
        <v>0.16666666666666666</v>
      </c>
      <c r="E201" s="2">
        <f>IF('T3-2a. Foreign banks'!E201="Set",1/3,IF('T3-2a. Foreign banks'!E201="Approved",1/6,0))</f>
        <v>0</v>
      </c>
      <c r="F201" s="2">
        <f>IF('T3-2a. Foreign banks'!F201="Set",1/3,IF('T3-2a. Foreign banks'!F201="Approved",1/6,0))</f>
        <v>0</v>
      </c>
      <c r="G201" s="2">
        <f>IF('T3-2a. Foreign banks'!G201="Set",1/3,IF('T3-2a. Foreign banks'!G201="Approved",1/6,0))</f>
        <v>0.16666666666666666</v>
      </c>
      <c r="H201" s="2">
        <f>IF('T3-2a. Foreign banks'!H201="Set",1/3,IF('T3-2a. Foreign banks'!H201="Approved",1/6,0))</f>
        <v>0</v>
      </c>
      <c r="I201" s="2">
        <f>IF('T3-2a. Foreign banks'!I201="Set",1/3,IF('T3-2a. Foreign banks'!I201="Approved",1/6,0))</f>
        <v>0</v>
      </c>
      <c r="J201" s="2">
        <f>IF('T3-2a. Foreign banks'!J201="Set",1/3,IF('T3-2a. Foreign banks'!J201="Approved",1/6,0))</f>
        <v>0.16666666666666666</v>
      </c>
      <c r="K201" s="2">
        <f>IF('T3-2a. Foreign banks'!K201="Set",1/3,IF('T3-2a. Foreign banks'!K201="Approved",1/6,0))</f>
        <v>0</v>
      </c>
      <c r="L201" s="2">
        <f>IF('T3-2a. Foreign banks'!L201="Set",1/3,IF('T3-2a. Foreign banks'!L201="Approved",1/6,0))</f>
        <v>0.3333333333333333</v>
      </c>
    </row>
    <row r="202" spans="2:12" ht="12.75">
      <c r="B202" s="17" t="s">
        <v>198</v>
      </c>
      <c r="C202" s="2">
        <f>IF('T3-2a. Foreign banks'!C202="Set",1/3,IF('T3-2a. Foreign banks'!C202="Approved",1/6,0))</f>
        <v>0</v>
      </c>
      <c r="D202" s="2">
        <f>IF('T3-2a. Foreign banks'!D202="Set",1/3,IF('T3-2a. Foreign banks'!D202="Approved",1/6,0))</f>
        <v>0.16666666666666666</v>
      </c>
      <c r="E202" s="2">
        <f>IF('T3-2a. Foreign banks'!E202="Set",1/3,IF('T3-2a. Foreign banks'!E202="Approved",1/6,0))</f>
        <v>0</v>
      </c>
      <c r="F202" s="2">
        <f>IF('T3-2a. Foreign banks'!F202="Set",1/3,IF('T3-2a. Foreign banks'!F202="Approved",1/6,0))</f>
        <v>0</v>
      </c>
      <c r="G202" s="2">
        <f>IF('T3-2a. Foreign banks'!G202="Set",1/3,IF('T3-2a. Foreign banks'!G202="Approved",1/6,0))</f>
        <v>0.16666666666666666</v>
      </c>
      <c r="H202" s="2">
        <f>IF('T3-2a. Foreign banks'!H202="Set",1/3,IF('T3-2a. Foreign banks'!H202="Approved",1/6,0))</f>
        <v>0</v>
      </c>
      <c r="I202" s="2">
        <f>IF('T3-2a. Foreign banks'!I202="Set",1/3,IF('T3-2a. Foreign banks'!I202="Approved",1/6,0))</f>
        <v>0</v>
      </c>
      <c r="J202" s="2">
        <f>IF('T3-2a. Foreign banks'!J202="Set",1/3,IF('T3-2a. Foreign banks'!J202="Approved",1/6,0))</f>
        <v>0.16666666666666666</v>
      </c>
      <c r="K202" s="2">
        <f>IF('T3-2a. Foreign banks'!K202="Set",1/3,IF('T3-2a. Foreign banks'!K202="Approved",1/6,0))</f>
        <v>0</v>
      </c>
      <c r="L202" s="2">
        <f>IF('T3-2a. Foreign banks'!L202="Set",1/3,IF('T3-2a. Foreign banks'!L202="Approved",1/6,0))</f>
        <v>0</v>
      </c>
    </row>
    <row r="203" ht="12.75">
      <c r="B203" s="12" t="s">
        <v>207</v>
      </c>
    </row>
    <row r="204" spans="1:12" ht="12.75">
      <c r="A204" s="24"/>
      <c r="B204" s="25"/>
      <c r="C204" s="25"/>
      <c r="D204" s="26"/>
      <c r="E204" s="26"/>
      <c r="F204" s="26"/>
      <c r="G204" s="26"/>
      <c r="H204" s="26"/>
      <c r="I204" s="26"/>
      <c r="J204" s="26"/>
      <c r="K204" s="26"/>
      <c r="L204" s="26"/>
    </row>
    <row r="205" spans="2:3" ht="12.75">
      <c r="B205" s="12"/>
      <c r="C205" s="12"/>
    </row>
    <row r="206" spans="1:3" ht="12.75">
      <c r="A206" s="5" t="s">
        <v>320</v>
      </c>
      <c r="B206" s="12"/>
      <c r="C206" s="12"/>
    </row>
    <row r="207" ht="12.75">
      <c r="A207" s="5" t="s">
        <v>321</v>
      </c>
    </row>
    <row r="208" spans="2:3" ht="12.75">
      <c r="B208" s="12"/>
      <c r="C208" s="12"/>
    </row>
    <row r="210" spans="2:12" ht="12.75">
      <c r="B210" s="12"/>
      <c r="C210" s="12"/>
      <c r="D210" s="12"/>
      <c r="E210" s="12"/>
      <c r="F210" s="12"/>
      <c r="G210" s="12"/>
      <c r="H210" s="12"/>
      <c r="I210" s="12"/>
      <c r="J210" s="12"/>
      <c r="K210" s="12"/>
      <c r="L210" s="12"/>
    </row>
    <row r="211" spans="2:12" ht="12.75">
      <c r="B211" s="12"/>
      <c r="C211" s="12"/>
      <c r="D211" s="12"/>
      <c r="E211" s="12"/>
      <c r="F211" s="12"/>
      <c r="G211" s="12"/>
      <c r="H211" s="12"/>
      <c r="I211" s="12"/>
      <c r="J211" s="12"/>
      <c r="K211" s="12"/>
      <c r="L211" s="12"/>
    </row>
    <row r="212" spans="2:3" ht="12.75">
      <c r="B212" s="12"/>
      <c r="C212" s="12"/>
    </row>
    <row r="213" spans="2:3" ht="12.75">
      <c r="B213" s="12"/>
      <c r="C213" s="12"/>
    </row>
    <row r="215" spans="2:3" ht="12.75">
      <c r="B215" s="12"/>
      <c r="C215" s="12"/>
    </row>
    <row r="216" spans="2:3" ht="12.75">
      <c r="B216" s="12"/>
      <c r="C216" s="12"/>
    </row>
    <row r="217" spans="2:3" ht="12.75">
      <c r="B217" s="12"/>
      <c r="C217" s="12"/>
    </row>
    <row r="218" spans="2:3" ht="12.75">
      <c r="B218" s="12"/>
      <c r="C218" s="12"/>
    </row>
    <row r="219" spans="2:3" ht="12.75">
      <c r="B219" s="12"/>
      <c r="C219" s="12"/>
    </row>
    <row r="220" spans="2:3" ht="12.75">
      <c r="B220" s="12"/>
      <c r="C220" s="12"/>
    </row>
    <row r="222" spans="2:3" ht="12.75">
      <c r="B222" s="12"/>
      <c r="C222" s="12"/>
    </row>
    <row r="223" spans="2:3" ht="12.75">
      <c r="B223" s="12"/>
      <c r="C223" s="12"/>
    </row>
    <row r="224" spans="2:3" ht="12.75">
      <c r="B224" s="12"/>
      <c r="C224" s="12"/>
    </row>
    <row r="225" spans="2:3" ht="12.75">
      <c r="B225" s="12"/>
      <c r="C225" s="12"/>
    </row>
    <row r="226" spans="2:3" ht="12.75">
      <c r="B226" s="12"/>
      <c r="C226" s="12"/>
    </row>
    <row r="228" spans="2:3" ht="12.75">
      <c r="B228" s="12"/>
      <c r="C228" s="12"/>
    </row>
    <row r="229" spans="2:3" ht="12.75">
      <c r="B229" s="12"/>
      <c r="C229" s="12"/>
    </row>
    <row r="230" spans="2:3" ht="12.75">
      <c r="B230" s="12"/>
      <c r="C230" s="12"/>
    </row>
    <row r="231" ht="24.75" customHeight="1"/>
    <row r="232" ht="12.75" customHeight="1"/>
    <row r="233" ht="12.75" customHeight="1"/>
    <row r="235" spans="2:3" ht="12.75">
      <c r="B235" s="12"/>
      <c r="C235" s="12"/>
    </row>
    <row r="236" spans="2:3" ht="12.75">
      <c r="B236" s="12"/>
      <c r="C236" s="12"/>
    </row>
    <row r="237" spans="2:3" ht="12.75">
      <c r="B237" s="12"/>
      <c r="C237" s="12"/>
    </row>
    <row r="238" spans="2:3" ht="12.75">
      <c r="B238" s="12"/>
      <c r="C238" s="12"/>
    </row>
    <row r="239" spans="2:3" ht="12.75">
      <c r="B239" s="12"/>
      <c r="C239" s="12"/>
    </row>
    <row r="240" spans="2:3" ht="12.75">
      <c r="B240" s="12"/>
      <c r="C240" s="12"/>
    </row>
    <row r="242" spans="2:3" ht="12.75">
      <c r="B242" s="12"/>
      <c r="C242" s="12"/>
    </row>
    <row r="243" spans="2:3" ht="12.75">
      <c r="B243" s="12"/>
      <c r="C243" s="12"/>
    </row>
    <row r="244" spans="2:3" ht="12.75">
      <c r="B244" s="12"/>
      <c r="C244" s="12"/>
    </row>
    <row r="245" spans="2:3" ht="12.75">
      <c r="B245" s="12"/>
      <c r="C245" s="12"/>
    </row>
    <row r="246" spans="2:3" ht="12.75">
      <c r="B246" s="12"/>
      <c r="C246" s="12"/>
    </row>
    <row r="247" spans="2:3" ht="12.75">
      <c r="B247" s="12"/>
      <c r="C247" s="12"/>
    </row>
    <row r="249" spans="2:3" ht="12.75">
      <c r="B249" s="12"/>
      <c r="C249" s="12"/>
    </row>
    <row r="250" spans="2:3" ht="12.75">
      <c r="B250" s="12"/>
      <c r="C250" s="12"/>
    </row>
    <row r="251" spans="2:3" ht="12.75">
      <c r="B251" s="12"/>
      <c r="C251" s="12"/>
    </row>
    <row r="252" spans="2:6" ht="12.75">
      <c r="B252" s="12"/>
      <c r="C252" s="12"/>
      <c r="F252" s="27"/>
    </row>
    <row r="253" spans="2:3" ht="12.75">
      <c r="B253" s="12"/>
      <c r="C253" s="12"/>
    </row>
    <row r="255" spans="2:3" ht="12.75">
      <c r="B255" s="12"/>
      <c r="C255" s="12"/>
    </row>
    <row r="256" spans="2:3" ht="12.75">
      <c r="B256" s="12"/>
      <c r="C256" s="12"/>
    </row>
    <row r="257" spans="2:3" ht="12.75">
      <c r="B257" s="12"/>
      <c r="C257" s="12"/>
    </row>
    <row r="258" spans="2:3" ht="12.75">
      <c r="B258" s="12"/>
      <c r="C258" s="12"/>
    </row>
    <row r="259" spans="2:3" ht="12.75">
      <c r="B259" s="12"/>
      <c r="C259" s="12"/>
    </row>
    <row r="260" spans="2:3" ht="12.75">
      <c r="B260" s="12"/>
      <c r="C260" s="12"/>
    </row>
    <row r="261" spans="2:3" ht="12.75">
      <c r="B261" s="12"/>
      <c r="C261" s="12"/>
    </row>
    <row r="263" spans="2:3" ht="12.75">
      <c r="B263" s="12"/>
      <c r="C263" s="12"/>
    </row>
    <row r="264" spans="2:3" ht="12.75">
      <c r="B264" s="12"/>
      <c r="C264" s="12"/>
    </row>
    <row r="265" spans="2:3" ht="12.75">
      <c r="B265" s="12"/>
      <c r="C265" s="12"/>
    </row>
    <row r="267" spans="2:3" ht="12.75">
      <c r="B267" s="12"/>
      <c r="C267" s="12"/>
    </row>
    <row r="268" spans="2:3" ht="12.75">
      <c r="B268" s="12"/>
      <c r="C268" s="12"/>
    </row>
    <row r="269" spans="2:3" ht="12.75">
      <c r="B269" s="12"/>
      <c r="C269" s="12"/>
    </row>
  </sheetData>
  <sheetProtection/>
  <printOptions/>
  <pageMargins left="0.787" right="0.787" top="0.984" bottom="0.984" header="0.5" footer="0.5"/>
  <pageSetup fitToHeight="6" fitToWidth="1"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D35"/>
  <sheetViews>
    <sheetView zoomScale="75" zoomScaleNormal="75" zoomScalePageLayoutView="0" workbookViewId="0" topLeftCell="A1">
      <selection activeCell="A1" sqref="A1"/>
    </sheetView>
  </sheetViews>
  <sheetFormatPr defaultColWidth="9.140625" defaultRowHeight="12.75"/>
  <cols>
    <col min="1" max="1" width="16.140625" style="40" customWidth="1"/>
    <col min="2" max="2" width="45.8515625" style="40" customWidth="1"/>
    <col min="3" max="3" width="31.28125" style="40" customWidth="1"/>
    <col min="4" max="4" width="101.140625" style="40" customWidth="1"/>
    <col min="5" max="16384" width="9.140625" style="1" customWidth="1"/>
  </cols>
  <sheetData>
    <row r="1" ht="15.75">
      <c r="A1" s="28" t="s">
        <v>325</v>
      </c>
    </row>
    <row r="3" spans="1:4" s="4" customFormat="1" ht="13.5" thickBot="1">
      <c r="A3" s="45" t="s">
        <v>53</v>
      </c>
      <c r="B3" s="45" t="s">
        <v>54</v>
      </c>
      <c r="C3" s="45" t="s">
        <v>55</v>
      </c>
      <c r="D3" s="45" t="s">
        <v>56</v>
      </c>
    </row>
    <row r="4" spans="1:4" ht="13.5" thickTop="1">
      <c r="A4" s="46" t="s">
        <v>199</v>
      </c>
      <c r="B4" s="46" t="s">
        <v>57</v>
      </c>
      <c r="C4" s="46">
        <v>2003</v>
      </c>
      <c r="D4" s="46"/>
    </row>
    <row r="5" spans="1:4" ht="25.5">
      <c r="A5" s="40" t="s">
        <v>201</v>
      </c>
      <c r="B5" s="15" t="s">
        <v>77</v>
      </c>
      <c r="C5" s="15" t="s">
        <v>78</v>
      </c>
      <c r="D5" s="15" t="s">
        <v>79</v>
      </c>
    </row>
    <row r="6" spans="2:4" ht="31.5">
      <c r="B6" s="15" t="s">
        <v>80</v>
      </c>
      <c r="C6" s="15" t="s">
        <v>319</v>
      </c>
      <c r="D6" s="15" t="s">
        <v>79</v>
      </c>
    </row>
    <row r="7" spans="1:4" ht="12.75">
      <c r="A7" s="47"/>
      <c r="B7" s="48" t="s">
        <v>57</v>
      </c>
      <c r="C7" s="49" t="s">
        <v>81</v>
      </c>
      <c r="D7" s="47"/>
    </row>
    <row r="8" spans="1:4" ht="242.25">
      <c r="A8" s="40" t="s">
        <v>35</v>
      </c>
      <c r="B8" s="40" t="s">
        <v>69</v>
      </c>
      <c r="C8" s="43" t="s">
        <v>97</v>
      </c>
      <c r="D8" s="40" t="s">
        <v>96</v>
      </c>
    </row>
    <row r="9" spans="2:4" ht="114.75">
      <c r="B9" s="5" t="s">
        <v>98</v>
      </c>
      <c r="C9" s="42" t="s">
        <v>99</v>
      </c>
      <c r="D9" s="44" t="s">
        <v>100</v>
      </c>
    </row>
    <row r="10" spans="2:4" ht="89.25">
      <c r="B10" s="5" t="s">
        <v>101</v>
      </c>
      <c r="C10" s="40" t="s">
        <v>102</v>
      </c>
      <c r="D10" s="44" t="s">
        <v>103</v>
      </c>
    </row>
    <row r="11" spans="2:4" ht="102">
      <c r="B11" s="5" t="s">
        <v>104</v>
      </c>
      <c r="C11" s="40" t="s">
        <v>108</v>
      </c>
      <c r="D11" s="40" t="s">
        <v>109</v>
      </c>
    </row>
    <row r="12" spans="2:4" ht="140.25">
      <c r="B12" s="15" t="s">
        <v>110</v>
      </c>
      <c r="C12" s="15" t="s">
        <v>166</v>
      </c>
      <c r="D12" s="15" t="s">
        <v>167</v>
      </c>
    </row>
    <row r="13" spans="1:4" ht="38.25">
      <c r="A13" s="47"/>
      <c r="B13" s="47" t="s">
        <v>168</v>
      </c>
      <c r="C13" s="47" t="s">
        <v>169</v>
      </c>
      <c r="D13" s="47" t="s">
        <v>170</v>
      </c>
    </row>
    <row r="14" spans="1:4" ht="12.75">
      <c r="A14" s="40" t="s">
        <v>204</v>
      </c>
      <c r="B14" s="60" t="s">
        <v>60</v>
      </c>
      <c r="C14" s="59">
        <v>38532</v>
      </c>
      <c r="D14" s="60" t="s">
        <v>178</v>
      </c>
    </row>
    <row r="15" spans="2:4" ht="12.75">
      <c r="B15" s="60"/>
      <c r="C15" s="59"/>
      <c r="D15" s="60"/>
    </row>
    <row r="16" spans="2:4" ht="12.75">
      <c r="B16" s="60"/>
      <c r="C16" s="59"/>
      <c r="D16" s="60"/>
    </row>
    <row r="17" spans="2:4" ht="38.25">
      <c r="B17" s="41" t="s">
        <v>179</v>
      </c>
      <c r="C17" s="15" t="s">
        <v>180</v>
      </c>
      <c r="D17" s="41" t="s">
        <v>181</v>
      </c>
    </row>
    <row r="18" spans="2:4" ht="25.5">
      <c r="B18" s="41" t="s">
        <v>58</v>
      </c>
      <c r="C18" s="15">
        <v>2002</v>
      </c>
      <c r="D18" s="41" t="s">
        <v>59</v>
      </c>
    </row>
    <row r="19" spans="2:4" ht="51">
      <c r="B19" s="41" t="s">
        <v>61</v>
      </c>
      <c r="C19" s="42">
        <v>37269</v>
      </c>
      <c r="D19" s="41" t="s">
        <v>182</v>
      </c>
    </row>
    <row r="20" spans="2:4" ht="12.75">
      <c r="B20" s="57" t="s">
        <v>62</v>
      </c>
      <c r="C20" s="59">
        <v>36756</v>
      </c>
      <c r="D20" s="57" t="s">
        <v>183</v>
      </c>
    </row>
    <row r="21" spans="2:4" ht="12.75">
      <c r="B21" s="57"/>
      <c r="C21" s="59"/>
      <c r="D21" s="57"/>
    </row>
    <row r="22" spans="2:4" ht="12.75">
      <c r="B22" s="57"/>
      <c r="C22" s="59"/>
      <c r="D22" s="57"/>
    </row>
    <row r="23" spans="2:4" ht="12.75">
      <c r="B23" s="57" t="s">
        <v>63</v>
      </c>
      <c r="C23" s="58">
        <v>38443</v>
      </c>
      <c r="D23" s="57" t="s">
        <v>64</v>
      </c>
    </row>
    <row r="24" spans="2:4" ht="12.75">
      <c r="B24" s="57"/>
      <c r="C24" s="58"/>
      <c r="D24" s="57"/>
    </row>
    <row r="25" spans="2:4" ht="12.75">
      <c r="B25" s="57"/>
      <c r="C25" s="58"/>
      <c r="D25" s="57"/>
    </row>
    <row r="26" spans="2:4" ht="25.5">
      <c r="B26" s="57" t="s">
        <v>65</v>
      </c>
      <c r="C26" s="59">
        <v>37433</v>
      </c>
      <c r="D26" s="41" t="s">
        <v>184</v>
      </c>
    </row>
    <row r="27" spans="2:4" ht="12.75">
      <c r="B27" s="57"/>
      <c r="C27" s="59"/>
      <c r="D27" s="15"/>
    </row>
    <row r="28" spans="2:4" ht="25.5">
      <c r="B28" s="57"/>
      <c r="C28" s="59"/>
      <c r="D28" s="41" t="s">
        <v>185</v>
      </c>
    </row>
    <row r="29" spans="2:4" ht="25.5">
      <c r="B29" s="41" t="s">
        <v>66</v>
      </c>
      <c r="C29" s="42">
        <v>38506</v>
      </c>
      <c r="D29" s="41" t="s">
        <v>186</v>
      </c>
    </row>
    <row r="30" spans="1:4" ht="38.25">
      <c r="A30" s="47"/>
      <c r="B30" s="48" t="s">
        <v>67</v>
      </c>
      <c r="C30" s="47" t="s">
        <v>68</v>
      </c>
      <c r="D30" s="48" t="s">
        <v>187</v>
      </c>
    </row>
    <row r="31" spans="1:4" ht="12.75">
      <c r="A31" s="40" t="s">
        <v>200</v>
      </c>
      <c r="B31" s="15" t="s">
        <v>146</v>
      </c>
      <c r="D31" s="40" t="s">
        <v>149</v>
      </c>
    </row>
    <row r="32" ht="12.75">
      <c r="B32" s="15" t="s">
        <v>69</v>
      </c>
    </row>
    <row r="33" ht="12.75">
      <c r="B33" s="15" t="s">
        <v>104</v>
      </c>
    </row>
    <row r="34" ht="12.75">
      <c r="B34" s="15" t="s">
        <v>147</v>
      </c>
    </row>
    <row r="35" spans="1:4" ht="12.75">
      <c r="A35" s="47"/>
      <c r="B35" s="47" t="s">
        <v>148</v>
      </c>
      <c r="C35" s="47"/>
      <c r="D35" s="47"/>
    </row>
  </sheetData>
  <sheetProtection/>
  <mergeCells count="11">
    <mergeCell ref="D20:D22"/>
    <mergeCell ref="B23:B25"/>
    <mergeCell ref="C23:C25"/>
    <mergeCell ref="D23:D25"/>
    <mergeCell ref="B26:B28"/>
    <mergeCell ref="C26:C28"/>
    <mergeCell ref="B14:B16"/>
    <mergeCell ref="C14:C16"/>
    <mergeCell ref="D14:D16"/>
    <mergeCell ref="B20:B22"/>
    <mergeCell ref="C20:C22"/>
  </mergeCells>
  <printOptions/>
  <pageMargins left="0.787" right="0.787" top="0.984" bottom="0.984"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27"/>
  <sheetViews>
    <sheetView zoomScale="75" zoomScaleNormal="75" zoomScalePageLayoutView="0" workbookViewId="0" topLeftCell="A1">
      <selection activeCell="A1" sqref="A1"/>
    </sheetView>
  </sheetViews>
  <sheetFormatPr defaultColWidth="9.140625" defaultRowHeight="12.75"/>
  <cols>
    <col min="1" max="1" width="6.7109375" style="5" customWidth="1"/>
    <col min="2" max="2" width="51.8515625" style="11" customWidth="1"/>
    <col min="3" max="3" width="9.140625" style="11" customWidth="1"/>
    <col min="4" max="16384" width="9.140625" style="1" customWidth="1"/>
  </cols>
  <sheetData>
    <row r="1" spans="1:3" ht="15.75">
      <c r="A1" s="28" t="s">
        <v>326</v>
      </c>
      <c r="B1" s="50"/>
      <c r="C1" s="6"/>
    </row>
    <row r="2" spans="2:3" ht="12.75">
      <c r="B2" s="6"/>
      <c r="C2" s="6"/>
    </row>
    <row r="3" spans="1:12" ht="12.75">
      <c r="A3" s="7"/>
      <c r="B3" s="8"/>
      <c r="C3" s="8" t="s">
        <v>111</v>
      </c>
      <c r="D3" s="9" t="s">
        <v>199</v>
      </c>
      <c r="E3" s="9" t="s">
        <v>200</v>
      </c>
      <c r="F3" s="9" t="s">
        <v>201</v>
      </c>
      <c r="G3" s="9" t="s">
        <v>202</v>
      </c>
      <c r="H3" s="9" t="s">
        <v>203</v>
      </c>
      <c r="I3" s="9" t="s">
        <v>35</v>
      </c>
      <c r="J3" s="9" t="s">
        <v>204</v>
      </c>
      <c r="K3" s="9" t="s">
        <v>205</v>
      </c>
      <c r="L3" s="9" t="s">
        <v>206</v>
      </c>
    </row>
    <row r="5" spans="1:3" s="2" customFormat="1" ht="12.75">
      <c r="A5" s="5"/>
      <c r="B5" s="10"/>
      <c r="C5" s="10"/>
    </row>
    <row r="6" spans="1:12" s="2" customFormat="1" ht="12.75">
      <c r="A6" s="5"/>
      <c r="B6" s="2" t="s">
        <v>227</v>
      </c>
      <c r="C6" s="2">
        <f>SUM('T3-1b. Domestic index'!C9:C12)</f>
        <v>0</v>
      </c>
      <c r="D6" s="2">
        <f>SUM('T3-1b. Domestic index'!D9:D12)</f>
        <v>0</v>
      </c>
      <c r="E6" s="2">
        <f>SUM('T3-1b. Domestic index'!E9:E12)</f>
        <v>0</v>
      </c>
      <c r="F6" s="2">
        <f>SUM('T3-1b. Domestic index'!F9:F12)</f>
        <v>0</v>
      </c>
      <c r="G6" s="2">
        <f>SUM('T3-1b. Domestic index'!G9:G12)</f>
        <v>0</v>
      </c>
      <c r="H6" s="2">
        <f>SUM('T3-1b. Domestic index'!H9:H12)</f>
        <v>0.5</v>
      </c>
      <c r="I6" s="2">
        <f>SUM('T3-1b. Domestic index'!I9:I12)</f>
        <v>0.25</v>
      </c>
      <c r="J6" s="2">
        <f>SUM('T3-1b. Domestic index'!J9:J12)</f>
        <v>0</v>
      </c>
      <c r="K6" s="2">
        <f>SUM('T3-1b. Domestic index'!K9:K12)</f>
        <v>0.5</v>
      </c>
      <c r="L6" s="2">
        <f>SUM('T3-1b. Domestic index'!L9:L12)</f>
        <v>0</v>
      </c>
    </row>
    <row r="7" spans="1:12" s="2" customFormat="1" ht="12.75">
      <c r="A7" s="5"/>
      <c r="B7" s="11"/>
      <c r="C7" s="11"/>
      <c r="D7" s="11"/>
      <c r="E7" s="11"/>
      <c r="F7" s="11"/>
      <c r="G7" s="11"/>
      <c r="H7" s="11"/>
      <c r="I7" s="11"/>
      <c r="J7" s="11"/>
      <c r="K7" s="11"/>
      <c r="L7" s="11"/>
    </row>
    <row r="8" spans="1:12" s="2" customFormat="1" ht="12.75">
      <c r="A8" s="5"/>
      <c r="B8" s="2" t="s">
        <v>288</v>
      </c>
      <c r="C8" s="11">
        <f>SUM('T3-1b. Domestic index'!C108:C110)</f>
        <v>0</v>
      </c>
      <c r="D8" s="11">
        <f>SUM('T3-1b. Domestic index'!D108:D110)</f>
        <v>0</v>
      </c>
      <c r="E8" s="11">
        <f>SUM('T3-1b. Domestic index'!E108:E110)</f>
        <v>0</v>
      </c>
      <c r="F8" s="11">
        <f>SUM('T3-1b. Domestic index'!F108:F110)</f>
        <v>0</v>
      </c>
      <c r="G8" s="11">
        <f>SUM('T3-1b. Domestic index'!G108:G110)</f>
        <v>0</v>
      </c>
      <c r="H8" s="11">
        <f>SUM('T3-1b. Domestic index'!H108:H110)</f>
        <v>1</v>
      </c>
      <c r="I8" s="11">
        <f>SUM('T3-1b. Domestic index'!I108:I110)</f>
        <v>1</v>
      </c>
      <c r="J8" s="11">
        <f>SUM('T3-1b. Domestic index'!J108:J110)</f>
        <v>0</v>
      </c>
      <c r="K8" s="11">
        <f>SUM('T3-1b. Domestic index'!K108:K110)</f>
        <v>0</v>
      </c>
      <c r="L8" s="11">
        <f>SUM('T3-1b. Domestic index'!L108:L110)</f>
        <v>0.5</v>
      </c>
    </row>
    <row r="9" spans="1:12" s="2" customFormat="1" ht="12.75">
      <c r="A9" s="5"/>
      <c r="C9" s="11"/>
      <c r="D9" s="11"/>
      <c r="E9" s="11"/>
      <c r="F9" s="11"/>
      <c r="G9" s="11"/>
      <c r="H9" s="11"/>
      <c r="I9" s="11"/>
      <c r="J9" s="11"/>
      <c r="K9" s="11"/>
      <c r="L9" s="11"/>
    </row>
    <row r="10" spans="1:12" s="2" customFormat="1" ht="12.75">
      <c r="A10" s="5" t="s">
        <v>126</v>
      </c>
      <c r="C10" s="11"/>
      <c r="D10" s="11"/>
      <c r="E10" s="11"/>
      <c r="F10" s="11"/>
      <c r="G10" s="11"/>
      <c r="H10" s="11"/>
      <c r="I10" s="11"/>
      <c r="J10" s="11"/>
      <c r="K10" s="11"/>
      <c r="L10" s="11"/>
    </row>
    <row r="11" spans="1:12" s="2" customFormat="1" ht="12.75">
      <c r="A11" s="5"/>
      <c r="C11" s="11"/>
      <c r="D11" s="11"/>
      <c r="E11" s="11"/>
      <c r="F11" s="11"/>
      <c r="G11" s="11"/>
      <c r="H11" s="11"/>
      <c r="I11" s="11"/>
      <c r="J11" s="11"/>
      <c r="K11" s="11"/>
      <c r="L11" s="11"/>
    </row>
    <row r="12" spans="1:12" s="2" customFormat="1" ht="12.75">
      <c r="A12" s="5"/>
      <c r="B12" s="2" t="s">
        <v>280</v>
      </c>
      <c r="C12" s="2">
        <f>SUM('T3-1b. Domestic index'!C18:C77)</f>
        <v>1.8</v>
      </c>
      <c r="D12" s="2">
        <f>SUM('T3-1b. Domestic index'!D18:D77)</f>
        <v>1.5</v>
      </c>
      <c r="E12" s="2">
        <f>SUM('T3-1b. Domestic index'!E18:E77)</f>
        <v>2.75</v>
      </c>
      <c r="F12" s="2">
        <f>SUM('T3-1b. Domestic index'!F18:F77)</f>
        <v>4</v>
      </c>
      <c r="G12" s="2">
        <f>SUM('T3-1b. Domestic index'!G18:G77)</f>
        <v>0</v>
      </c>
      <c r="H12" s="2">
        <f>SUM('T3-1b. Domestic index'!H18:H77)</f>
        <v>6.3</v>
      </c>
      <c r="I12" s="2">
        <f>SUM('T3-1b. Domestic index'!I18:I77)</f>
        <v>2</v>
      </c>
      <c r="J12" s="2">
        <f>SUM('T3-1b. Domestic index'!J18:J77)</f>
        <v>1</v>
      </c>
      <c r="K12" s="2">
        <f>SUM('T3-1b. Domestic index'!K18:K77)</f>
        <v>3.5</v>
      </c>
      <c r="L12" s="2">
        <f>SUM('T3-1b. Domestic index'!L18:L77)</f>
        <v>4.45</v>
      </c>
    </row>
    <row r="13" spans="1:12" s="2" customFormat="1" ht="12.75">
      <c r="A13" s="5"/>
      <c r="B13" s="2" t="s">
        <v>302</v>
      </c>
      <c r="C13" s="11">
        <f>SUM('T3-1b. Domestic index'!C142:C150)</f>
        <v>0.25</v>
      </c>
      <c r="D13" s="11">
        <f>SUM('T3-1b. Domestic index'!D142:D150)</f>
        <v>0.25</v>
      </c>
      <c r="E13" s="11">
        <f>SUM('T3-1b. Domestic index'!E142:E150)</f>
        <v>0.5</v>
      </c>
      <c r="F13" s="11">
        <f>SUM('T3-1b. Domestic index'!F142:F150)</f>
        <v>0</v>
      </c>
      <c r="G13" s="11">
        <f>SUM('T3-1b. Domestic index'!G142:G150)</f>
        <v>1</v>
      </c>
      <c r="H13" s="11">
        <f>SUM('T3-1b. Domestic index'!H142:H150)</f>
        <v>1</v>
      </c>
      <c r="I13" s="11">
        <f>SUM('T3-1b. Domestic index'!I142:I150)</f>
        <v>0.5</v>
      </c>
      <c r="J13" s="11">
        <f>SUM('T3-1b. Domestic index'!J142:J150)</f>
        <v>0.5</v>
      </c>
      <c r="K13" s="11">
        <f>SUM('T3-1b. Domestic index'!K142:K150)</f>
        <v>1</v>
      </c>
      <c r="L13" s="11">
        <f>SUM('T3-1b. Domestic index'!L142:L150)</f>
        <v>0.25</v>
      </c>
    </row>
    <row r="14" spans="1:12" s="2" customFormat="1" ht="12.75">
      <c r="A14" s="5"/>
      <c r="B14" s="2" t="s">
        <v>10</v>
      </c>
      <c r="C14" s="11">
        <f>SUM('T3-1b. Domestic index'!C190:C202)</f>
        <v>1</v>
      </c>
      <c r="D14" s="11">
        <f>SUM('T3-1b. Domestic index'!D190:D202)</f>
        <v>0.5</v>
      </c>
      <c r="E14" s="11">
        <f>SUM('T3-1b. Domestic index'!E190:E202)</f>
        <v>0</v>
      </c>
      <c r="F14" s="11">
        <f>SUM('T3-1b. Domestic index'!F190:F202)</f>
        <v>0</v>
      </c>
      <c r="G14" s="11">
        <f>SUM('T3-1b. Domestic index'!G190:G202)</f>
        <v>1.5000000000000002</v>
      </c>
      <c r="H14" s="11">
        <f>SUM('T3-1b. Domestic index'!H190:H202)</f>
        <v>1.9999999999999998</v>
      </c>
      <c r="I14" s="11">
        <f>SUM('T3-1b. Domestic index'!I190:I202)</f>
        <v>0</v>
      </c>
      <c r="J14" s="11">
        <f>SUM('T3-1b. Domestic index'!J190:J202)</f>
        <v>0.5</v>
      </c>
      <c r="K14" s="11">
        <f>SUM('T3-1b. Domestic index'!K190:K202)</f>
        <v>2</v>
      </c>
      <c r="L14" s="51">
        <f>SUM('T3-1b. Domestic index'!L190:L202)</f>
        <v>0.6666666666666666</v>
      </c>
    </row>
    <row r="15" spans="1:12" s="32" customFormat="1" ht="12.75">
      <c r="A15" s="30"/>
      <c r="B15" s="32" t="s">
        <v>136</v>
      </c>
      <c r="C15" s="52">
        <f>SUM(C12:C14)</f>
        <v>3.05</v>
      </c>
      <c r="D15" s="52">
        <f aca="true" t="shared" si="0" ref="D15:L15">SUM(D12:D14)</f>
        <v>2.25</v>
      </c>
      <c r="E15" s="52">
        <f t="shared" si="0"/>
        <v>3.25</v>
      </c>
      <c r="F15" s="52">
        <f t="shared" si="0"/>
        <v>4</v>
      </c>
      <c r="G15" s="52">
        <f t="shared" si="0"/>
        <v>2.5</v>
      </c>
      <c r="H15" s="52">
        <f t="shared" si="0"/>
        <v>9.299999999999999</v>
      </c>
      <c r="I15" s="52">
        <f t="shared" si="0"/>
        <v>2.5</v>
      </c>
      <c r="J15" s="52">
        <f t="shared" si="0"/>
        <v>2</v>
      </c>
      <c r="K15" s="52">
        <f t="shared" si="0"/>
        <v>6.5</v>
      </c>
      <c r="L15" s="53">
        <f t="shared" si="0"/>
        <v>5.366666666666667</v>
      </c>
    </row>
    <row r="16" spans="1:3" s="2" customFormat="1" ht="12.75">
      <c r="A16" s="5"/>
      <c r="C16" s="11"/>
    </row>
    <row r="17" spans="1:12" s="2" customFormat="1" ht="12.75">
      <c r="A17" s="5" t="s">
        <v>127</v>
      </c>
      <c r="C17" s="11"/>
      <c r="D17" s="11"/>
      <c r="E17" s="11"/>
      <c r="F17" s="11"/>
      <c r="G17" s="11"/>
      <c r="H17" s="11"/>
      <c r="I17" s="11"/>
      <c r="J17" s="11"/>
      <c r="K17" s="11"/>
      <c r="L17" s="11"/>
    </row>
    <row r="18" spans="1:3" s="2" customFormat="1" ht="12.75">
      <c r="A18" s="5"/>
      <c r="C18" s="11"/>
    </row>
    <row r="19" spans="1:12" s="2" customFormat="1" ht="12.75">
      <c r="A19" s="5"/>
      <c r="B19" s="2" t="s">
        <v>280</v>
      </c>
      <c r="C19" s="11">
        <f>SUM('T3-2b. Foreign index'!C18:C77)</f>
        <v>1.9</v>
      </c>
      <c r="D19" s="11">
        <f>SUM('T3-2b. Foreign index'!D18:D77)</f>
        <v>1.5</v>
      </c>
      <c r="E19" s="11">
        <f>SUM('T3-2b. Foreign index'!E18:E77)</f>
        <v>2.75</v>
      </c>
      <c r="F19" s="11">
        <f>SUM('T3-2b. Foreign index'!F18:F77)</f>
        <v>4.2</v>
      </c>
      <c r="G19" s="11">
        <f>SUM('T3-2b. Foreign index'!G18:G77)</f>
        <v>5.7</v>
      </c>
      <c r="H19" s="11">
        <f>SUM('T3-2b. Foreign index'!H18:H77)</f>
        <v>9.9</v>
      </c>
      <c r="I19" s="11">
        <f>SUM('T3-2b. Foreign index'!I18:I77)</f>
        <v>4</v>
      </c>
      <c r="J19" s="11">
        <f>SUM('T3-2b. Foreign index'!J18:J77)</f>
        <v>1</v>
      </c>
      <c r="K19" s="11">
        <f>SUM('T3-2b. Foreign index'!K18:K77)</f>
        <v>5.4</v>
      </c>
      <c r="L19" s="11">
        <f>SUM('T3-2b. Foreign index'!L18:L77)</f>
        <v>5.4</v>
      </c>
    </row>
    <row r="20" spans="1:12" s="2" customFormat="1" ht="12.75">
      <c r="A20" s="5"/>
      <c r="B20" s="2" t="s">
        <v>279</v>
      </c>
      <c r="C20" s="2">
        <f>SUM('T3-2b. Foreign index'!C85:C102)</f>
        <v>3</v>
      </c>
      <c r="D20" s="2">
        <f>SUM('T3-2b. Foreign index'!D85:D102)</f>
        <v>1</v>
      </c>
      <c r="E20" s="2">
        <f>SUM('T3-2b. Foreign index'!E85:E102)</f>
        <v>0.5</v>
      </c>
      <c r="F20" s="2">
        <f>SUM('T3-2b. Foreign index'!F85:F102)</f>
        <v>4.5</v>
      </c>
      <c r="G20" s="2">
        <f>SUM('T3-2b. Foreign index'!G85:G102)</f>
        <v>2</v>
      </c>
      <c r="H20" s="54">
        <f>SUM('T3-2b. Foreign index'!H85:H102)</f>
        <v>4.333333333333333</v>
      </c>
      <c r="I20" s="2">
        <f>SUM('T3-2b. Foreign index'!I85:I102)</f>
        <v>2</v>
      </c>
      <c r="J20" s="2">
        <f>SUM('T3-2b. Foreign index'!J85:J102)</f>
        <v>0</v>
      </c>
      <c r="K20" s="2">
        <f>SUM('T3-2b. Foreign index'!K85:K102)</f>
        <v>0</v>
      </c>
      <c r="L20" s="2">
        <f>SUM('T3-2b. Foreign index'!L85:L102)</f>
        <v>3</v>
      </c>
    </row>
    <row r="21" spans="1:12" s="2" customFormat="1" ht="12.75">
      <c r="A21" s="5"/>
      <c r="B21" s="2" t="s">
        <v>290</v>
      </c>
      <c r="C21" s="2">
        <f>SUM('T3-2b. Foreign index'!C116:C135)</f>
        <v>2.35</v>
      </c>
      <c r="D21" s="2">
        <f>SUM('T3-2b. Foreign index'!D116:D135)</f>
        <v>2.55</v>
      </c>
      <c r="E21" s="2">
        <f>SUM('T3-2b. Foreign index'!E116:E135)</f>
        <v>1.5</v>
      </c>
      <c r="F21" s="2">
        <f>SUM('T3-2b. Foreign index'!F116:F135)</f>
        <v>1</v>
      </c>
      <c r="G21" s="2">
        <f>SUM('T3-2b. Foreign index'!G116:G135)</f>
        <v>0.25</v>
      </c>
      <c r="H21" s="2">
        <f>SUM('T3-2b. Foreign index'!H116:H135)</f>
        <v>3.55</v>
      </c>
      <c r="I21" s="2">
        <f>SUM('T3-2b. Foreign index'!I116:I135)</f>
        <v>2</v>
      </c>
      <c r="J21" s="2">
        <f>SUM('T3-2b. Foreign index'!J116:J135)</f>
        <v>1.1</v>
      </c>
      <c r="K21" s="2">
        <f>SUM('T3-2b. Foreign index'!K116:K135)</f>
        <v>2.05</v>
      </c>
      <c r="L21" s="2">
        <f>SUM('T3-2b. Foreign index'!L116:L135)</f>
        <v>1.65</v>
      </c>
    </row>
    <row r="22" spans="1:12" s="2" customFormat="1" ht="12.75">
      <c r="A22" s="5"/>
      <c r="B22" s="2" t="s">
        <v>302</v>
      </c>
      <c r="C22" s="2">
        <f>SUM('T3-2b. Foreign index'!C142:C150)</f>
        <v>0.25</v>
      </c>
      <c r="D22" s="2">
        <f>SUM('T3-2b. Foreign index'!D142:D150)</f>
        <v>0.25</v>
      </c>
      <c r="E22" s="2">
        <f>SUM('T3-2b. Foreign index'!E142:E150)</f>
        <v>0.52</v>
      </c>
      <c r="F22" s="2">
        <f>SUM('T3-2b. Foreign index'!F142:F150)</f>
        <v>1.5</v>
      </c>
      <c r="G22" s="2">
        <f>SUM('T3-2b. Foreign index'!G142:G150)</f>
        <v>2.4</v>
      </c>
      <c r="H22" s="2">
        <f>SUM('T3-2b. Foreign index'!H142:H150)</f>
        <v>3</v>
      </c>
      <c r="I22" s="2">
        <f>SUM('T3-2b. Foreign index'!I142:I150)</f>
        <v>1.7</v>
      </c>
      <c r="J22" s="2">
        <f>SUM('T3-2b. Foreign index'!J142:J150)</f>
        <v>0.5</v>
      </c>
      <c r="K22" s="2">
        <f>SUM('T3-2b. Foreign index'!K142:K150)</f>
        <v>2.02</v>
      </c>
      <c r="L22" s="2">
        <f>SUM('T3-2b. Foreign index'!L142:L150)</f>
        <v>1.65</v>
      </c>
    </row>
    <row r="23" spans="1:12" s="2" customFormat="1" ht="12.75">
      <c r="A23" s="5"/>
      <c r="B23" s="2" t="s">
        <v>10</v>
      </c>
      <c r="C23" s="2">
        <f>SUM('T3-2b. Foreign index'!C190:C202)</f>
        <v>2</v>
      </c>
      <c r="D23" s="2">
        <f>SUM('T3-2b. Foreign index'!D190:D202)</f>
        <v>0.5</v>
      </c>
      <c r="E23" s="2">
        <f>SUM('T3-2b. Foreign index'!E190:E202)</f>
        <v>0</v>
      </c>
      <c r="F23" s="2">
        <f>SUM('T3-2b. Foreign index'!F190:F202)</f>
        <v>0</v>
      </c>
      <c r="G23" s="2">
        <f>SUM('T3-2b. Foreign index'!G190:G202)</f>
        <v>1.5000000000000002</v>
      </c>
      <c r="H23" s="2">
        <f>SUM('T3-2b. Foreign index'!H190:H202)</f>
        <v>3</v>
      </c>
      <c r="I23" s="2">
        <f>SUM('T3-2b. Foreign index'!I190:I202)</f>
        <v>0</v>
      </c>
      <c r="J23" s="2">
        <f>SUM('T3-2b. Foreign index'!J190:J202)</f>
        <v>0.5</v>
      </c>
      <c r="K23" s="2">
        <f>SUM('T3-2b. Foreign index'!K190:K202)</f>
        <v>2</v>
      </c>
      <c r="L23" s="54">
        <f>SUM('T3-2b. Foreign index'!L190:L202)</f>
        <v>0.6666666666666666</v>
      </c>
    </row>
    <row r="24" spans="1:12" s="2" customFormat="1" ht="12.75">
      <c r="A24" s="5"/>
      <c r="B24" s="32" t="s">
        <v>136</v>
      </c>
      <c r="C24" s="52">
        <f>SUM(C19:C23)</f>
        <v>9.5</v>
      </c>
      <c r="D24" s="52">
        <f aca="true" t="shared" si="1" ref="D24:L24">SUM(D19:D23)</f>
        <v>5.8</v>
      </c>
      <c r="E24" s="52">
        <f t="shared" si="1"/>
        <v>5.27</v>
      </c>
      <c r="F24" s="52">
        <f t="shared" si="1"/>
        <v>11.2</v>
      </c>
      <c r="G24" s="52">
        <f t="shared" si="1"/>
        <v>11.85</v>
      </c>
      <c r="H24" s="53">
        <f t="shared" si="1"/>
        <v>23.783333333333335</v>
      </c>
      <c r="I24" s="52">
        <f t="shared" si="1"/>
        <v>9.7</v>
      </c>
      <c r="J24" s="52">
        <f t="shared" si="1"/>
        <v>3.1</v>
      </c>
      <c r="K24" s="52">
        <f t="shared" si="1"/>
        <v>11.47</v>
      </c>
      <c r="L24" s="53">
        <f t="shared" si="1"/>
        <v>12.366666666666667</v>
      </c>
    </row>
    <row r="25" spans="1:12" s="2" customFormat="1" ht="12.75">
      <c r="A25" s="24"/>
      <c r="B25" s="25"/>
      <c r="C25" s="25"/>
      <c r="D25" s="36"/>
      <c r="E25" s="36"/>
      <c r="F25" s="36"/>
      <c r="G25" s="36"/>
      <c r="H25" s="36"/>
      <c r="I25" s="36"/>
      <c r="J25" s="36"/>
      <c r="K25" s="36"/>
      <c r="L25" s="36"/>
    </row>
    <row r="26" spans="1:3" s="2" customFormat="1" ht="12.75">
      <c r="A26" s="5"/>
      <c r="B26" s="11"/>
      <c r="C26" s="11"/>
    </row>
    <row r="27" spans="1:3" s="2" customFormat="1" ht="12.75">
      <c r="A27" s="5"/>
      <c r="B27" s="11"/>
      <c r="C27" s="11"/>
    </row>
  </sheetData>
  <sheetProtection/>
  <printOptions/>
  <pageMargins left="0.787" right="0.787" top="0.984" bottom="0.984" header="0.5" footer="0.5"/>
  <pageSetup fitToHeight="1"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sheetPr>
    <pageSetUpPr fitToPage="1"/>
  </sheetPr>
  <dimension ref="A1:M24"/>
  <sheetViews>
    <sheetView zoomScale="75" zoomScaleNormal="75" zoomScalePageLayoutView="0" workbookViewId="0" topLeftCell="A1">
      <selection activeCell="U16" sqref="U15:U16"/>
    </sheetView>
  </sheetViews>
  <sheetFormatPr defaultColWidth="9.140625" defaultRowHeight="12.75"/>
  <cols>
    <col min="1" max="1" width="45.140625" style="11" customWidth="1"/>
    <col min="2" max="2" width="9.140625" style="11" customWidth="1"/>
    <col min="3" max="11" width="9.140625" style="1" customWidth="1"/>
    <col min="12" max="12" width="1.7109375" style="1" customWidth="1"/>
    <col min="13" max="16384" width="9.140625" style="1" customWidth="1"/>
  </cols>
  <sheetData>
    <row r="1" spans="1:2" ht="15.75">
      <c r="A1" s="3" t="s">
        <v>327</v>
      </c>
      <c r="B1" s="6"/>
    </row>
    <row r="2" spans="1:13" ht="12.75">
      <c r="A2" s="8"/>
      <c r="B2" s="8" t="s">
        <v>111</v>
      </c>
      <c r="C2" s="9" t="s">
        <v>199</v>
      </c>
      <c r="D2" s="9" t="s">
        <v>200</v>
      </c>
      <c r="E2" s="9" t="s">
        <v>201</v>
      </c>
      <c r="F2" s="9" t="s">
        <v>202</v>
      </c>
      <c r="G2" s="9" t="s">
        <v>203</v>
      </c>
      <c r="H2" s="9" t="s">
        <v>35</v>
      </c>
      <c r="I2" s="9" t="s">
        <v>204</v>
      </c>
      <c r="J2" s="9" t="s">
        <v>205</v>
      </c>
      <c r="K2" s="9" t="s">
        <v>206</v>
      </c>
      <c r="L2" s="9"/>
      <c r="M2" s="9" t="s">
        <v>165</v>
      </c>
    </row>
    <row r="4" spans="1:2" s="2" customFormat="1" ht="12.75">
      <c r="A4" s="10"/>
      <c r="B4" s="10"/>
    </row>
    <row r="5" spans="1:13" s="2" customFormat="1" ht="12.75">
      <c r="A5" s="2" t="s">
        <v>227</v>
      </c>
      <c r="B5" s="2">
        <f>100*'T3-4. Country summary'!C6/1</f>
        <v>0</v>
      </c>
      <c r="C5" s="2">
        <f>100*'T3-4. Country summary'!D6/1</f>
        <v>0</v>
      </c>
      <c r="D5" s="2">
        <f>100*'T3-4. Country summary'!E6/1</f>
        <v>0</v>
      </c>
      <c r="E5" s="2">
        <f>100*'T3-4. Country summary'!F6/1</f>
        <v>0</v>
      </c>
      <c r="F5" s="2">
        <f>100*'T3-4. Country summary'!G6/1</f>
        <v>0</v>
      </c>
      <c r="G5" s="2">
        <f>100*'T3-4. Country summary'!H6/1</f>
        <v>50</v>
      </c>
      <c r="H5" s="2">
        <f>100*'T3-4. Country summary'!I6/1</f>
        <v>25</v>
      </c>
      <c r="I5" s="2">
        <f>100*'T3-4. Country summary'!J6/1</f>
        <v>0</v>
      </c>
      <c r="J5" s="2">
        <f>100*'T3-4. Country summary'!K6/1</f>
        <v>50</v>
      </c>
      <c r="K5" s="2">
        <f>100*'T3-4. Country summary'!L6/1</f>
        <v>0</v>
      </c>
      <c r="M5" s="29">
        <f>AVERAGE(B5:K5)</f>
        <v>12.5</v>
      </c>
    </row>
    <row r="6" spans="1:13" s="2" customFormat="1" ht="12.75">
      <c r="A6" s="11"/>
      <c r="B6" s="11"/>
      <c r="C6" s="11"/>
      <c r="D6" s="11"/>
      <c r="E6" s="11"/>
      <c r="F6" s="11"/>
      <c r="G6" s="11"/>
      <c r="H6" s="11"/>
      <c r="I6" s="11"/>
      <c r="J6" s="11"/>
      <c r="K6" s="11"/>
      <c r="M6" s="29"/>
    </row>
    <row r="7" spans="1:13" s="2" customFormat="1" ht="12.75">
      <c r="A7" s="2" t="s">
        <v>288</v>
      </c>
      <c r="B7" s="11">
        <f>100*'T3-4. Country summary'!C8/1</f>
        <v>0</v>
      </c>
      <c r="C7" s="11">
        <f>100*'T3-4. Country summary'!D8/1</f>
        <v>0</v>
      </c>
      <c r="D7" s="11">
        <f>100*'T3-4. Country summary'!E8/1</f>
        <v>0</v>
      </c>
      <c r="E7" s="11">
        <f>100*'T3-4. Country summary'!F8/1</f>
        <v>0</v>
      </c>
      <c r="F7" s="11">
        <f>100*'T3-4. Country summary'!G8/1</f>
        <v>0</v>
      </c>
      <c r="G7" s="11">
        <f>100*'T3-4. Country summary'!H8/1</f>
        <v>100</v>
      </c>
      <c r="H7" s="11">
        <f>100*'T3-4. Country summary'!I8/1</f>
        <v>100</v>
      </c>
      <c r="I7" s="11">
        <f>100*'T3-4. Country summary'!J8/1</f>
        <v>0</v>
      </c>
      <c r="J7" s="11">
        <f>100*'T3-4. Country summary'!K8/1</f>
        <v>0</v>
      </c>
      <c r="K7" s="11">
        <f>100*'T3-4. Country summary'!L8/1</f>
        <v>50</v>
      </c>
      <c r="M7" s="29">
        <f>AVERAGE(B7:K7)</f>
        <v>25</v>
      </c>
    </row>
    <row r="8" spans="2:13" s="2" customFormat="1" ht="12.75">
      <c r="B8" s="11"/>
      <c r="C8" s="11"/>
      <c r="D8" s="11"/>
      <c r="E8" s="11"/>
      <c r="F8" s="11"/>
      <c r="G8" s="11"/>
      <c r="H8" s="11"/>
      <c r="I8" s="11"/>
      <c r="J8" s="11"/>
      <c r="K8" s="11"/>
      <c r="M8" s="29"/>
    </row>
    <row r="9" spans="1:13" s="2" customFormat="1" ht="12.75">
      <c r="A9" s="30" t="s">
        <v>126</v>
      </c>
      <c r="B9" s="11"/>
      <c r="C9" s="11"/>
      <c r="D9" s="11"/>
      <c r="E9" s="11"/>
      <c r="F9" s="11"/>
      <c r="G9" s="11"/>
      <c r="H9" s="11"/>
      <c r="I9" s="11"/>
      <c r="J9" s="11"/>
      <c r="K9" s="11"/>
      <c r="M9" s="29"/>
    </row>
    <row r="10" spans="1:13" s="2" customFormat="1" ht="12.75">
      <c r="A10" s="2" t="s">
        <v>280</v>
      </c>
      <c r="B10" s="2">
        <f>100*'T3-4. Country summary'!C12/10</f>
        <v>18</v>
      </c>
      <c r="C10" s="2">
        <f>100*'T3-4. Country summary'!D12/10</f>
        <v>15</v>
      </c>
      <c r="D10" s="29">
        <f>100*'T3-4. Country summary'!E12/10</f>
        <v>27.5</v>
      </c>
      <c r="E10" s="2">
        <f>100*'T3-4. Country summary'!F12/10</f>
        <v>40</v>
      </c>
      <c r="F10" s="2">
        <f>100*'T3-4. Country summary'!G12/10</f>
        <v>0</v>
      </c>
      <c r="G10" s="2">
        <f>100*'T3-4. Country summary'!H12/10</f>
        <v>63</v>
      </c>
      <c r="H10" s="2">
        <f>100*'T3-4. Country summary'!I12/10</f>
        <v>20</v>
      </c>
      <c r="I10" s="2">
        <f>100*'T3-4. Country summary'!J12/10</f>
        <v>10</v>
      </c>
      <c r="J10" s="2">
        <f>100*'T3-4. Country summary'!K12/10</f>
        <v>35</v>
      </c>
      <c r="K10" s="29">
        <f>100*'T3-4. Country summary'!L12/10</f>
        <v>44.5</v>
      </c>
      <c r="M10" s="29">
        <f>AVERAGE(B10:K10)</f>
        <v>27.3</v>
      </c>
    </row>
    <row r="11" spans="1:13" s="2" customFormat="1" ht="12.75">
      <c r="A11" s="2" t="s">
        <v>302</v>
      </c>
      <c r="B11" s="31">
        <f>100*'T3-4. Country summary'!C13/3</f>
        <v>8.333333333333334</v>
      </c>
      <c r="C11" s="31">
        <f>100*'T3-4. Country summary'!D13/3</f>
        <v>8.333333333333334</v>
      </c>
      <c r="D11" s="31">
        <f>100*'T3-4. Country summary'!E13/3</f>
        <v>16.666666666666668</v>
      </c>
      <c r="E11" s="31">
        <f>100*'T3-4. Country summary'!F13/3</f>
        <v>0</v>
      </c>
      <c r="F11" s="31">
        <f>100*'T3-4. Country summary'!G13/3</f>
        <v>33.333333333333336</v>
      </c>
      <c r="G11" s="31">
        <f>100*'T3-4. Country summary'!H13/3</f>
        <v>33.333333333333336</v>
      </c>
      <c r="H11" s="31">
        <f>100*'T3-4. Country summary'!I13/3</f>
        <v>16.666666666666668</v>
      </c>
      <c r="I11" s="31">
        <f>100*'T3-4. Country summary'!J13/3</f>
        <v>16.666666666666668</v>
      </c>
      <c r="J11" s="31">
        <f>100*'T3-4. Country summary'!K13/3</f>
        <v>33.333333333333336</v>
      </c>
      <c r="K11" s="31">
        <f>100*'T3-4. Country summary'!L13/3</f>
        <v>8.333333333333334</v>
      </c>
      <c r="M11" s="29">
        <f>AVERAGE(B11:K11)</f>
        <v>17.500000000000004</v>
      </c>
    </row>
    <row r="12" spans="1:13" s="2" customFormat="1" ht="12.75">
      <c r="A12" s="2" t="s">
        <v>10</v>
      </c>
      <c r="B12" s="11">
        <f>100*'T3-4. Country summary'!C14/2</f>
        <v>50</v>
      </c>
      <c r="C12" s="11">
        <f>100*'T3-4. Country summary'!D14/2</f>
        <v>25</v>
      </c>
      <c r="D12" s="11">
        <f>100*'T3-4. Country summary'!E14/2</f>
        <v>0</v>
      </c>
      <c r="E12" s="11">
        <f>100*'T3-4. Country summary'!F14/2</f>
        <v>0</v>
      </c>
      <c r="F12" s="11">
        <f>100*'T3-4. Country summary'!G14/2</f>
        <v>75.00000000000001</v>
      </c>
      <c r="G12" s="11">
        <f>100*'T3-4. Country summary'!H14/2</f>
        <v>99.99999999999999</v>
      </c>
      <c r="H12" s="11">
        <f>100*'T3-4. Country summary'!I14/2</f>
        <v>0</v>
      </c>
      <c r="I12" s="11">
        <f>100*'T3-4. Country summary'!J14/2</f>
        <v>25</v>
      </c>
      <c r="J12" s="11">
        <f>100*'T3-4. Country summary'!K14/2</f>
        <v>100</v>
      </c>
      <c r="K12" s="31">
        <f>100*'T3-4. Country summary'!L14/2</f>
        <v>33.33333333333333</v>
      </c>
      <c r="M12" s="29">
        <f>AVERAGE(B12:K12)</f>
        <v>40.83333333333333</v>
      </c>
    </row>
    <row r="13" spans="1:13" s="32" customFormat="1" ht="12.75">
      <c r="A13" s="32" t="s">
        <v>136</v>
      </c>
      <c r="B13" s="33">
        <f>100*'T3-4. Country summary'!C15/15</f>
        <v>20.333333333333332</v>
      </c>
      <c r="C13" s="33">
        <f>100*'T3-4. Country summary'!D15/15</f>
        <v>15</v>
      </c>
      <c r="D13" s="33">
        <f>100*'T3-4. Country summary'!E15/15</f>
        <v>21.666666666666668</v>
      </c>
      <c r="E13" s="33">
        <f>100*'T3-4. Country summary'!F15/15</f>
        <v>26.666666666666668</v>
      </c>
      <c r="F13" s="33">
        <f>100*'T3-4. Country summary'!G15/15</f>
        <v>16.666666666666668</v>
      </c>
      <c r="G13" s="33">
        <f>100*'T3-4. Country summary'!H15/15</f>
        <v>61.99999999999999</v>
      </c>
      <c r="H13" s="33">
        <f>100*'T3-4. Country summary'!I15/15</f>
        <v>16.666666666666668</v>
      </c>
      <c r="I13" s="33">
        <f>100*'T3-4. Country summary'!J15/15</f>
        <v>13.333333333333334</v>
      </c>
      <c r="J13" s="33">
        <f>100*'T3-4. Country summary'!K15/15</f>
        <v>43.333333333333336</v>
      </c>
      <c r="K13" s="33">
        <f>100*'T3-4. Country summary'!L15/15</f>
        <v>35.777777777777786</v>
      </c>
      <c r="M13" s="29">
        <f>AVERAGE(B13:K13)</f>
        <v>27.144444444444446</v>
      </c>
    </row>
    <row r="14" spans="2:13" s="2" customFormat="1" ht="12.75">
      <c r="B14" s="11"/>
      <c r="C14" s="11"/>
      <c r="D14" s="11"/>
      <c r="E14" s="11"/>
      <c r="F14" s="11"/>
      <c r="G14" s="11"/>
      <c r="H14" s="11"/>
      <c r="I14" s="11"/>
      <c r="J14" s="11"/>
      <c r="K14" s="11"/>
      <c r="M14" s="29"/>
    </row>
    <row r="15" spans="1:13" s="2" customFormat="1" ht="12.75">
      <c r="A15" s="30" t="s">
        <v>127</v>
      </c>
      <c r="B15" s="11"/>
      <c r="M15" s="29"/>
    </row>
    <row r="16" spans="1:13" s="2" customFormat="1" ht="12.75">
      <c r="A16" s="2" t="s">
        <v>280</v>
      </c>
      <c r="B16" s="31">
        <f>100*'T3-4. Country summary'!C19/11</f>
        <v>17.272727272727273</v>
      </c>
      <c r="C16" s="31">
        <f>100*'T3-4. Country summary'!D19/11</f>
        <v>13.636363636363637</v>
      </c>
      <c r="D16" s="31">
        <f>100*'T3-4. Country summary'!E19/11</f>
        <v>25</v>
      </c>
      <c r="E16" s="31">
        <f>100*'T3-4. Country summary'!F19/11</f>
        <v>38.18181818181818</v>
      </c>
      <c r="F16" s="31">
        <f>100*'T3-4. Country summary'!G19/11</f>
        <v>51.81818181818182</v>
      </c>
      <c r="G16" s="31">
        <f>100*'T3-4. Country summary'!H19/11</f>
        <v>90</v>
      </c>
      <c r="H16" s="31">
        <f>100*'T3-4. Country summary'!I19/11</f>
        <v>36.36363636363637</v>
      </c>
      <c r="I16" s="31">
        <f>100*'T3-4. Country summary'!J19/11</f>
        <v>9.090909090909092</v>
      </c>
      <c r="J16" s="31">
        <f>100*'T3-4. Country summary'!K19/11</f>
        <v>49.09090909090909</v>
      </c>
      <c r="K16" s="31">
        <f>100*'T3-4. Country summary'!L19/11</f>
        <v>49.09090909090909</v>
      </c>
      <c r="M16" s="29">
        <f aca="true" t="shared" si="0" ref="M16:M21">AVERAGE(B16:K16)</f>
        <v>37.95454545454545</v>
      </c>
    </row>
    <row r="17" spans="1:13" s="2" customFormat="1" ht="12.75">
      <c r="A17" s="2" t="s">
        <v>279</v>
      </c>
      <c r="B17" s="2">
        <f>100*'T3-4. Country summary'!C20/6</f>
        <v>50</v>
      </c>
      <c r="C17" s="29">
        <f>100*'T3-4. Country summary'!D20/6</f>
        <v>16.666666666666668</v>
      </c>
      <c r="D17" s="29">
        <f>100*'T3-4. Country summary'!E20/6</f>
        <v>8.333333333333334</v>
      </c>
      <c r="E17" s="29">
        <f>100*'T3-4. Country summary'!F20/6</f>
        <v>75</v>
      </c>
      <c r="F17" s="29">
        <f>100*'T3-4. Country summary'!G20/6</f>
        <v>33.333333333333336</v>
      </c>
      <c r="G17" s="29">
        <f>100*'T3-4. Country summary'!H20/6</f>
        <v>72.22222222222221</v>
      </c>
      <c r="H17" s="29">
        <f>100*'T3-4. Country summary'!I20/6</f>
        <v>33.333333333333336</v>
      </c>
      <c r="I17" s="29">
        <f>100*'T3-4. Country summary'!J20/6</f>
        <v>0</v>
      </c>
      <c r="J17" s="29">
        <f>100*'T3-4. Country summary'!K20/6</f>
        <v>0</v>
      </c>
      <c r="K17" s="29">
        <f>100*'T3-4. Country summary'!L20/6</f>
        <v>50</v>
      </c>
      <c r="M17" s="29">
        <f t="shared" si="0"/>
        <v>33.888888888888886</v>
      </c>
    </row>
    <row r="18" spans="1:13" s="2" customFormat="1" ht="12.75">
      <c r="A18" s="2" t="s">
        <v>290</v>
      </c>
      <c r="B18" s="29">
        <f>100*'T3-4. Country summary'!C21/4</f>
        <v>58.75</v>
      </c>
      <c r="C18" s="29">
        <f>100*'T3-4. Country summary'!D21/4</f>
        <v>63.74999999999999</v>
      </c>
      <c r="D18" s="29">
        <f>100*'T3-4. Country summary'!E21/4</f>
        <v>37.5</v>
      </c>
      <c r="E18" s="29">
        <f>100*'T3-4. Country summary'!F21/4</f>
        <v>25</v>
      </c>
      <c r="F18" s="29">
        <f>100*'T3-4. Country summary'!G21/4</f>
        <v>6.25</v>
      </c>
      <c r="G18" s="29">
        <f>100*'T3-4. Country summary'!H21/4</f>
        <v>88.75</v>
      </c>
      <c r="H18" s="29">
        <f>100*'T3-4. Country summary'!I21/4</f>
        <v>50</v>
      </c>
      <c r="I18" s="29">
        <f>100*'T3-4. Country summary'!J21/4</f>
        <v>27.500000000000004</v>
      </c>
      <c r="J18" s="29">
        <f>100*'T3-4. Country summary'!K21/4</f>
        <v>51.24999999999999</v>
      </c>
      <c r="K18" s="29">
        <f>100*'T3-4. Country summary'!L21/4</f>
        <v>41.25</v>
      </c>
      <c r="M18" s="29">
        <f t="shared" si="0"/>
        <v>45</v>
      </c>
    </row>
    <row r="19" spans="1:13" s="2" customFormat="1" ht="12.75">
      <c r="A19" s="2" t="s">
        <v>302</v>
      </c>
      <c r="B19" s="29">
        <f>100*'T3-4. Country summary'!C22/3</f>
        <v>8.333333333333334</v>
      </c>
      <c r="C19" s="29">
        <f>100*'T3-4. Country summary'!D22/3</f>
        <v>8.333333333333334</v>
      </c>
      <c r="D19" s="29">
        <f>100*'T3-4. Country summary'!E22/3</f>
        <v>17.333333333333332</v>
      </c>
      <c r="E19" s="29">
        <f>100*'T3-4. Country summary'!F22/3</f>
        <v>50</v>
      </c>
      <c r="F19" s="29">
        <f>100*'T3-4. Country summary'!G22/3</f>
        <v>80</v>
      </c>
      <c r="G19" s="29">
        <f>100*'T3-4. Country summary'!H22/3</f>
        <v>100</v>
      </c>
      <c r="H19" s="29">
        <f>100*'T3-4. Country summary'!I22/3</f>
        <v>56.666666666666664</v>
      </c>
      <c r="I19" s="29">
        <f>100*'T3-4. Country summary'!J22/3</f>
        <v>16.666666666666668</v>
      </c>
      <c r="J19" s="29">
        <f>100*'T3-4. Country summary'!K22/3</f>
        <v>67.33333333333333</v>
      </c>
      <c r="K19" s="29">
        <f>100*'T3-4. Country summary'!L22/3</f>
        <v>55</v>
      </c>
      <c r="M19" s="29">
        <f t="shared" si="0"/>
        <v>45.96666666666667</v>
      </c>
    </row>
    <row r="20" spans="1:13" s="2" customFormat="1" ht="12.75">
      <c r="A20" s="2" t="s">
        <v>10</v>
      </c>
      <c r="B20" s="29">
        <f>100*'T3-4. Country summary'!C23/3</f>
        <v>66.66666666666667</v>
      </c>
      <c r="C20" s="29">
        <f>100*'T3-4. Country summary'!D23/3</f>
        <v>16.666666666666668</v>
      </c>
      <c r="D20" s="29">
        <f>100*'T3-4. Country summary'!E23/3</f>
        <v>0</v>
      </c>
      <c r="E20" s="29">
        <f>100*'T3-4. Country summary'!F23/3</f>
        <v>0</v>
      </c>
      <c r="F20" s="29">
        <f>100*'T3-4. Country summary'!G23/3</f>
        <v>50.00000000000001</v>
      </c>
      <c r="G20" s="29">
        <f>100*'T3-4. Country summary'!H23/3</f>
        <v>100</v>
      </c>
      <c r="H20" s="29">
        <f>100*'T3-4. Country summary'!I23/3</f>
        <v>0</v>
      </c>
      <c r="I20" s="29">
        <f>100*'T3-4. Country summary'!J23/3</f>
        <v>16.666666666666668</v>
      </c>
      <c r="J20" s="29">
        <f>100*'T3-4. Country summary'!K23/3</f>
        <v>66.66666666666667</v>
      </c>
      <c r="K20" s="29">
        <f>100*'T3-4. Country summary'!L23/3</f>
        <v>22.222222222222218</v>
      </c>
      <c r="M20" s="29">
        <f t="shared" si="0"/>
        <v>33.88888888888889</v>
      </c>
    </row>
    <row r="21" spans="1:13" s="2" customFormat="1" ht="12.75">
      <c r="A21" s="34" t="s">
        <v>136</v>
      </c>
      <c r="B21" s="35">
        <f>100*'T3-4. Country summary'!C24/27</f>
        <v>35.18518518518518</v>
      </c>
      <c r="C21" s="35">
        <f>100*'T3-4. Country summary'!D24/27</f>
        <v>21.48148148148148</v>
      </c>
      <c r="D21" s="35">
        <f>100*'T3-4. Country summary'!E24/27</f>
        <v>19.51851851851852</v>
      </c>
      <c r="E21" s="35">
        <f>100*'T3-4. Country summary'!F24/27</f>
        <v>41.48148148148148</v>
      </c>
      <c r="F21" s="35">
        <f>100*'T3-4. Country summary'!G24/27</f>
        <v>43.888888888888886</v>
      </c>
      <c r="G21" s="35">
        <f>100*'T3-4. Country summary'!H24/27</f>
        <v>88.08641975308643</v>
      </c>
      <c r="H21" s="35">
        <f>100*'T3-4. Country summary'!I24/27</f>
        <v>35.925925925925924</v>
      </c>
      <c r="I21" s="35">
        <f>100*'T3-4. Country summary'!J24/27</f>
        <v>11.481481481481481</v>
      </c>
      <c r="J21" s="35">
        <f>100*'T3-4. Country summary'!K24/27</f>
        <v>42.48148148148148</v>
      </c>
      <c r="K21" s="35">
        <f>100*'T3-4. Country summary'!L24/27</f>
        <v>45.802469135802475</v>
      </c>
      <c r="L21" s="36"/>
      <c r="M21" s="37">
        <f t="shared" si="0"/>
        <v>38.53333333333333</v>
      </c>
    </row>
    <row r="22" spans="1:2" s="2" customFormat="1" ht="12.75">
      <c r="A22" s="4" t="s">
        <v>315</v>
      </c>
      <c r="B22" s="11"/>
    </row>
    <row r="23" spans="1:2" s="2" customFormat="1" ht="12.75">
      <c r="A23" s="11" t="s">
        <v>316</v>
      </c>
      <c r="B23" s="11"/>
    </row>
    <row r="24" spans="1:2" s="2" customFormat="1" ht="12.75">
      <c r="A24" s="11"/>
      <c r="B24" s="11"/>
    </row>
  </sheetData>
  <sheetProtection/>
  <printOptions/>
  <pageMargins left="0.787" right="0.787" top="0.984" bottom="0.984" header="0.5" footer="0.5"/>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APSEG 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Phillipad</dc:creator>
  <cp:keywords/>
  <dc:description/>
  <cp:lastModifiedBy>s.umezaki</cp:lastModifiedBy>
  <cp:lastPrinted>2009-03-25T02:14:26Z</cp:lastPrinted>
  <dcterms:created xsi:type="dcterms:W3CDTF">2009-02-12T02:18:44Z</dcterms:created>
  <dcterms:modified xsi:type="dcterms:W3CDTF">2009-05-13T04:11:35Z</dcterms:modified>
  <cp:category/>
  <cp:version/>
  <cp:contentType/>
  <cp:contentStatus/>
</cp:coreProperties>
</file>